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elle1" sheetId="1" state="visible" r:id="rId2"/>
  </sheets>
  <definedNames>
    <definedName function="false" hidden="false" localSheetId="0" name="_xlnm.Print_Area" vbProcedure="false">Tabelle1!$A$1:$H$176</definedName>
    <definedName function="false" hidden="false" name="CREDIT_SUM" vbProcedure="false">Tabelle1!$A$156</definedName>
    <definedName function="false" hidden="false" name="__xlfn_SUMIFS"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<sst xmlns="http://schemas.openxmlformats.org/spreadsheetml/2006/main" count="75" uniqueCount="54">
  <si>
    <t xml:space="preserve">Curricularanalyse / Analysis of the Curriculum</t>
  </si>
  <si>
    <t xml:space="preserve">M. Sc. Computational Science and Engineering</t>
  </si>
  <si>
    <t xml:space="preserve">Bitte füllen Sie nur die grau eingefärbten Zellen aus. Alle anderen Zellen werden automatisch berechnet!                                                                                        </t>
  </si>
  <si>
    <t xml:space="preserve">Please, just fill the grey colored cells. All other cells will be calculated automatically!</t>
  </si>
  <si>
    <t xml:space="preserve">Version vom 30.01.2024</t>
  </si>
  <si>
    <r>
      <rPr>
        <b val="true"/>
        <u val="single"/>
        <sz val="10"/>
        <rFont val="Arial"/>
        <family val="2"/>
        <charset val="1"/>
      </rPr>
      <t xml:space="preserve">1) Persönliche Daten / </t>
    </r>
    <r>
      <rPr>
        <b val="true"/>
        <i val="true"/>
        <u val="single"/>
        <sz val="10"/>
        <rFont val="Arial"/>
        <family val="2"/>
        <charset val="1"/>
      </rPr>
      <t xml:space="preserve">Personal Data</t>
    </r>
  </si>
  <si>
    <r>
      <rPr>
        <sz val="9"/>
        <rFont val="Arial"/>
        <family val="2"/>
        <charset val="1"/>
      </rPr>
      <t xml:space="preserve">Name / </t>
    </r>
    <r>
      <rPr>
        <i val="true"/>
        <sz val="9"/>
        <rFont val="Arial"/>
        <family val="2"/>
        <charset val="1"/>
      </rPr>
      <t xml:space="preserve">Name:</t>
    </r>
  </si>
  <si>
    <r>
      <rPr>
        <sz val="9"/>
        <rFont val="Arial"/>
        <family val="2"/>
        <charset val="1"/>
      </rPr>
      <t xml:space="preserve">Vorname / </t>
    </r>
    <r>
      <rPr>
        <i val="true"/>
        <sz val="9"/>
        <rFont val="Arial"/>
        <family val="2"/>
        <charset val="1"/>
      </rPr>
      <t xml:space="preserve">First name:</t>
    </r>
  </si>
  <si>
    <r>
      <rPr>
        <sz val="9"/>
        <rFont val="Arial"/>
        <family val="2"/>
        <charset val="1"/>
      </rPr>
      <t xml:space="preserve">Geburtsdatum / </t>
    </r>
    <r>
      <rPr>
        <i val="true"/>
        <sz val="9"/>
        <rFont val="Arial"/>
        <family val="2"/>
        <charset val="1"/>
      </rPr>
      <t xml:space="preserve">Date of birth:</t>
    </r>
  </si>
  <si>
    <r>
      <rPr>
        <sz val="9"/>
        <rFont val="Arial"/>
        <family val="2"/>
        <charset val="1"/>
      </rPr>
      <t xml:space="preserve">Staatsangehörigkeit / </t>
    </r>
    <r>
      <rPr>
        <i val="true"/>
        <sz val="9"/>
        <rFont val="Arial"/>
        <family val="2"/>
        <charset val="1"/>
      </rPr>
      <t xml:space="preserve">Nationality:</t>
    </r>
  </si>
  <si>
    <r>
      <rPr>
        <sz val="9"/>
        <rFont val="Arial"/>
        <family val="2"/>
        <charset val="1"/>
      </rPr>
      <t xml:space="preserve">Bewerbungsnummer:                             </t>
    </r>
    <r>
      <rPr>
        <i val="true"/>
        <sz val="9"/>
        <rFont val="Arial"/>
        <family val="2"/>
        <charset val="1"/>
      </rPr>
      <t xml:space="preserve">Application Number (TUMonline):</t>
    </r>
  </si>
  <si>
    <t xml:space="preserve">1 -</t>
  </si>
  <si>
    <r>
      <rPr>
        <b val="true"/>
        <sz val="9"/>
        <rFont val="Arial"/>
        <family val="2"/>
        <charset val="1"/>
      </rPr>
      <t xml:space="preserve">Ihr Bachelorstudium / </t>
    </r>
    <r>
      <rPr>
        <b val="true"/>
        <i val="true"/>
        <sz val="9"/>
        <rFont val="Arial"/>
        <family val="2"/>
        <charset val="1"/>
      </rPr>
      <t xml:space="preserve">Your Bachelor's course of study:</t>
    </r>
  </si>
  <si>
    <r>
      <rPr>
        <sz val="9"/>
        <rFont val="Arial"/>
        <family val="2"/>
        <charset val="1"/>
      </rPr>
      <t xml:space="preserve">Name der Hochschule                                    </t>
    </r>
    <r>
      <rPr>
        <i val="true"/>
        <sz val="9"/>
        <rFont val="Arial"/>
        <family val="2"/>
        <charset val="1"/>
      </rPr>
      <t xml:space="preserve">Name of university:</t>
    </r>
  </si>
  <si>
    <r>
      <rPr>
        <sz val="9"/>
        <rFont val="Arial"/>
        <family val="2"/>
        <charset val="1"/>
      </rPr>
      <t xml:space="preserve">Studienfach /</t>
    </r>
    <r>
      <rPr>
        <i val="true"/>
        <sz val="9"/>
        <rFont val="Arial"/>
        <family val="2"/>
        <charset val="1"/>
      </rPr>
      <t xml:space="preserve"> Subject:</t>
    </r>
  </si>
  <si>
    <r>
      <rPr>
        <sz val="9"/>
        <rFont val="Arial"/>
        <family val="2"/>
        <charset val="1"/>
      </rPr>
      <t xml:space="preserve">Regelstudienzeit / </t>
    </r>
    <r>
      <rPr>
        <i val="true"/>
        <sz val="9"/>
        <rFont val="Arial"/>
        <family val="2"/>
        <charset val="1"/>
      </rPr>
      <t xml:space="preserve">Regular duration:</t>
    </r>
  </si>
  <si>
    <r>
      <rPr>
        <sz val="9"/>
        <rFont val="Arial"/>
        <family val="2"/>
        <charset val="1"/>
      </rPr>
      <t xml:space="preserve">Jahre / </t>
    </r>
    <r>
      <rPr>
        <i val="true"/>
        <sz val="9"/>
        <rFont val="Arial"/>
        <family val="2"/>
        <charset val="1"/>
      </rPr>
      <t xml:space="preserve">years</t>
    </r>
  </si>
  <si>
    <t xml:space="preserve">(e.g. "3" or "3,5"...)</t>
  </si>
  <si>
    <r>
      <rPr>
        <sz val="9"/>
        <rFont val="Arial"/>
        <family val="2"/>
        <charset val="1"/>
      </rPr>
      <t xml:space="preserve">Insgesamt vergebene Credits  </t>
    </r>
    <r>
      <rPr>
        <i val="true"/>
        <sz val="9"/>
        <rFont val="Arial"/>
        <family val="2"/>
        <charset val="1"/>
      </rPr>
      <t xml:space="preserve">                         Total number of credits:</t>
    </r>
  </si>
  <si>
    <r>
      <rPr>
        <sz val="9"/>
        <rFont val="Arial"/>
        <family val="2"/>
        <charset val="1"/>
      </rPr>
      <t xml:space="preserve">2/3 der Credits                                                                     </t>
    </r>
    <r>
      <rPr>
        <i val="true"/>
        <sz val="9"/>
        <rFont val="Arial"/>
        <family val="2"/>
        <charset val="1"/>
      </rPr>
      <t xml:space="preserve">2/3 of the credits:</t>
    </r>
  </si>
  <si>
    <r>
      <rPr>
        <sz val="9"/>
        <rFont val="Arial"/>
        <family val="2"/>
        <charset val="1"/>
      </rPr>
      <t xml:space="preserve">Umrechnungsfaktor                                    </t>
    </r>
    <r>
      <rPr>
        <i val="true"/>
        <sz val="9"/>
        <rFont val="Arial"/>
        <family val="2"/>
        <charset val="1"/>
      </rPr>
      <t xml:space="preserve">Translation factor:</t>
    </r>
  </si>
  <si>
    <t xml:space="preserve">Bei Fragen zum Ausfüllen des Dokuments wenden Sie sich bitte an: coordinators@cse.tum.de
Please direct questions concerning this document to: coordinators@cse.tum.de</t>
  </si>
  <si>
    <r>
      <rPr>
        <b val="true"/>
        <u val="single"/>
        <sz val="9"/>
        <rFont val="Arial"/>
        <family val="2"/>
        <charset val="1"/>
      </rPr>
      <t xml:space="preserve">2) Curricularanalyse / </t>
    </r>
    <r>
      <rPr>
        <b val="true"/>
        <i val="true"/>
        <u val="single"/>
        <sz val="9"/>
        <rFont val="Arial"/>
        <family val="2"/>
        <charset val="1"/>
      </rPr>
      <t xml:space="preserve">Analysis of Curriculum</t>
    </r>
  </si>
  <si>
    <t xml:space="preserve">Tragen Sie in den folgenden Tabellen die Grundlagenmodule Ihres Studiengangs ein, die zu den jeweiligen Kategorien (a, b, c, d) gehören. Geben Sie zunächst die Bestnote und die schlechtest mögliche Note zum Bestehen an, wenn diese für alle Kurse gleich sind.</t>
  </si>
  <si>
    <t xml:space="preserve">In the following tables, please enter the modules and courses of your study program that belong to the respective category (a, b, c, d). Please first enter the highest possible grade (mark) to pass in the "highest possible grade(mark)" and "lowest possible grade (mark)" into the grey cells indicated below. These will be the default values for all calculations in the following section. If these default values are not valid for certain courses, specify the best and worst possible grades on course-level basis as instructed below. </t>
  </si>
  <si>
    <t xml:space="preserve">Please enter here the following values, if they are equal in all courses. Otherwise, keep it empty!</t>
  </si>
  <si>
    <r>
      <rPr>
        <b val="true"/>
        <sz val="9"/>
        <rFont val="Arial"/>
        <family val="2"/>
        <charset val="1"/>
      </rPr>
      <t xml:space="preserve">Bestmögliche Note                                                            </t>
    </r>
    <r>
      <rPr>
        <b val="true"/>
        <i val="true"/>
        <sz val="9"/>
        <rFont val="Arial"/>
        <family val="2"/>
        <charset val="1"/>
      </rPr>
      <t xml:space="preserve">highest possible grade (mark):</t>
    </r>
  </si>
  <si>
    <r>
      <rPr>
        <b val="true"/>
        <sz val="9"/>
        <rFont val="Arial"/>
        <family val="2"/>
        <charset val="1"/>
      </rPr>
      <t xml:space="preserve">schlechteste Note zum Bestehen                                                   </t>
    </r>
    <r>
      <rPr>
        <b val="true"/>
        <i val="true"/>
        <sz val="9"/>
        <rFont val="Arial"/>
        <family val="2"/>
        <charset val="1"/>
      </rPr>
      <t xml:space="preserve">lowest possible grade (mark) to still pass:</t>
    </r>
  </si>
  <si>
    <t xml:space="preserve">Tragen Sie, wenn diese Notengrenzen nicht einheitlich sind, bitte zusätzlich die individuellen Notengrenzen ein. Überschreiben Sie dazu einfach den Zelleninhalt der Spalten A und B in der Tabelle unten und tragen Sie dann Modul, Credits und Note ein.</t>
  </si>
  <si>
    <t xml:space="preserve">Now, if they aren't equal in all courses, enter also the individual grade limits. For this, please fill in the columns A and B of the table shown below, then enter the Module Name, Credits and Grade (Marks).</t>
  </si>
  <si>
    <r>
      <rPr>
        <b val="true"/>
        <sz val="10"/>
        <rFont val="Arial"/>
        <family val="2"/>
        <charset val="1"/>
      </rPr>
      <t xml:space="preserve">a) Grundlagen der Mathematik / </t>
    </r>
    <r>
      <rPr>
        <b val="true"/>
        <i val="true"/>
        <sz val="10"/>
        <rFont val="Arial"/>
        <family val="2"/>
        <charset val="1"/>
      </rPr>
      <t xml:space="preserve">Basics in Mathematics</t>
    </r>
  </si>
  <si>
    <r>
      <rPr>
        <b val="true"/>
        <sz val="8"/>
        <rFont val="Arial"/>
        <family val="2"/>
        <charset val="1"/>
      </rPr>
      <t xml:space="preserve">Bestmögliche Note für diesen Kurs                    </t>
    </r>
    <r>
      <rPr>
        <b val="true"/>
        <i val="true"/>
        <sz val="8"/>
        <rFont val="Arial"/>
        <family val="2"/>
        <charset val="1"/>
      </rPr>
      <t xml:space="preserve">highest possible grade (mark) of the course</t>
    </r>
  </si>
  <si>
    <r>
      <rPr>
        <b val="true"/>
        <sz val="8"/>
        <rFont val="Arial"/>
        <family val="2"/>
        <charset val="1"/>
      </rPr>
      <t xml:space="preserve">schlechteste Note zum Bestehen des Moduls             </t>
    </r>
    <r>
      <rPr>
        <b val="true"/>
        <i val="true"/>
        <sz val="8"/>
        <rFont val="Arial"/>
        <family val="2"/>
        <charset val="1"/>
      </rPr>
      <t xml:space="preserve">lowest grade (mark) to pass the course</t>
    </r>
  </si>
  <si>
    <r>
      <rPr>
        <b val="true"/>
        <sz val="9"/>
        <rFont val="Arial"/>
        <family val="2"/>
        <charset val="1"/>
      </rPr>
      <t xml:space="preserve">Modul
</t>
    </r>
    <r>
      <rPr>
        <b val="true"/>
        <i val="true"/>
        <sz val="9"/>
        <rFont val="Arial"/>
        <family val="2"/>
        <charset val="1"/>
      </rPr>
      <t xml:space="preserve">Module or Course</t>
    </r>
  </si>
  <si>
    <t xml:space="preserve">Credits</t>
  </si>
  <si>
    <r>
      <rPr>
        <b val="true"/>
        <sz val="9"/>
        <rFont val="Arial"/>
        <family val="2"/>
        <charset val="1"/>
      </rPr>
      <t xml:space="preserve">Note  </t>
    </r>
    <r>
      <rPr>
        <b val="true"/>
        <i val="true"/>
        <sz val="9"/>
        <rFont val="Arial"/>
        <family val="2"/>
        <charset val="1"/>
      </rPr>
      <t xml:space="preserve">Grade (Mark)</t>
    </r>
  </si>
  <si>
    <r>
      <rPr>
        <b val="true"/>
        <sz val="9"/>
        <rFont val="Arial"/>
        <family val="2"/>
        <charset val="1"/>
      </rPr>
      <t xml:space="preserve">Umrechnung </t>
    </r>
    <r>
      <rPr>
        <b val="true"/>
        <i val="true"/>
        <sz val="9"/>
        <rFont val="Arial"/>
        <family val="2"/>
        <charset val="1"/>
      </rPr>
      <t xml:space="preserve"> Calculated Value</t>
    </r>
  </si>
  <si>
    <t xml:space="preserve">Credits * Note</t>
  </si>
  <si>
    <r>
      <rPr>
        <b val="true"/>
        <sz val="9"/>
        <rFont val="Arial"/>
        <family val="2"/>
        <charset val="1"/>
      </rPr>
      <t xml:space="preserve">Gesamt / </t>
    </r>
    <r>
      <rPr>
        <b val="true"/>
        <i val="true"/>
        <sz val="9"/>
        <rFont val="Arial"/>
        <family val="2"/>
        <charset val="1"/>
      </rPr>
      <t xml:space="preserve">Total:</t>
    </r>
  </si>
  <si>
    <r>
      <rPr>
        <b val="true"/>
        <sz val="10"/>
        <rFont val="Arial"/>
        <family val="2"/>
        <charset val="1"/>
      </rPr>
      <t xml:space="preserve">b) Grundlagen der Informatik / </t>
    </r>
    <r>
      <rPr>
        <b val="true"/>
        <i val="true"/>
        <sz val="10"/>
        <rFont val="Arial"/>
        <family val="2"/>
        <charset val="1"/>
      </rPr>
      <t xml:space="preserve">Basics in Informatics or Programming</t>
    </r>
  </si>
  <si>
    <r>
      <rPr>
        <b val="true"/>
        <sz val="9"/>
        <rFont val="Arial"/>
        <family val="2"/>
        <charset val="1"/>
      </rPr>
      <t xml:space="preserve">Umrechnung  </t>
    </r>
    <r>
      <rPr>
        <b val="true"/>
        <i val="true"/>
        <sz val="9"/>
        <rFont val="Arial"/>
        <family val="2"/>
        <charset val="1"/>
      </rPr>
      <t xml:space="preserve"> Calculated Value</t>
    </r>
  </si>
  <si>
    <t xml:space="preserve">c) Allgemeine ingenieur- bzw. naturwissenschaftlicher Kenntnisse/ General engineering and scientific knowledge / fundamentals</t>
  </si>
  <si>
    <t xml:space="preserve">Tragen Sie hier Kurse im Umfang von mind. 50 ECTS ein, die Grundlagen in Ingenieur- und Naturwissenschaften vermitteln (typischerweise Teil der ersten 4-5 Studiensemester).
Alle weiterführenden Kurse und Grundlagenkurse, die über den Umfang von 50 ECTS hinausgehen, tragen Sie bitte in Tabelle d) ein.</t>
  </si>
  <si>
    <t xml:space="preserve">List courses here (at least 50 ECTS) that cover fundamentals in science and engineering (typcally attended in the first 4-5 semesters).
All advanced courses and basic courses that you have passed beyond the extent of 50 ECTS shall be listed in table d). </t>
  </si>
  <si>
    <r>
      <rPr>
        <b val="true"/>
        <sz val="9"/>
        <rFont val="Arial"/>
        <family val="2"/>
        <charset val="1"/>
      </rPr>
      <t xml:space="preserve">Umrechnung</t>
    </r>
    <r>
      <rPr>
        <b val="true"/>
        <i val="true"/>
        <sz val="9"/>
        <rFont val="Arial"/>
        <family val="2"/>
        <charset val="1"/>
      </rPr>
      <t xml:space="preserve"> Calculated Value</t>
    </r>
  </si>
  <si>
    <t xml:space="preserve">d) Fachspezifische Kenntnisse/ Subject-specific knowledge in Engineering/Scientific specialization</t>
  </si>
  <si>
    <r>
      <rPr>
        <b val="true"/>
        <sz val="9"/>
        <rFont val="Arial"/>
        <family val="2"/>
        <charset val="1"/>
      </rPr>
      <t xml:space="preserve">Modul                                                                  </t>
    </r>
    <r>
      <rPr>
        <b val="true"/>
        <i val="true"/>
        <sz val="9"/>
        <rFont val="Arial"/>
        <family val="2"/>
        <charset val="1"/>
      </rPr>
      <t xml:space="preserve">Module or Course</t>
    </r>
  </si>
  <si>
    <r>
      <rPr>
        <b val="true"/>
        <sz val="9"/>
        <rFont val="Arial"/>
        <family val="2"/>
        <charset val="1"/>
      </rPr>
      <t xml:space="preserve">Gewichtete Credits                                               </t>
    </r>
    <r>
      <rPr>
        <b val="true"/>
        <i val="true"/>
        <sz val="9"/>
        <rFont val="Arial"/>
        <family val="2"/>
        <charset val="1"/>
      </rPr>
      <t xml:space="preserve">Weighted Credits</t>
    </r>
  </si>
  <si>
    <r>
      <rPr>
        <b val="true"/>
        <sz val="9"/>
        <rFont val="Arial"/>
        <family val="2"/>
        <charset val="1"/>
      </rPr>
      <t xml:space="preserve">Gewichtete Durchschnittsnote    </t>
    </r>
    <r>
      <rPr>
        <b val="true"/>
        <i val="true"/>
        <sz val="9"/>
        <rFont val="Arial"/>
        <family val="2"/>
        <charset val="1"/>
      </rPr>
      <t xml:space="preserve">Weighted average grade:</t>
    </r>
  </si>
  <si>
    <r>
      <rPr>
        <b val="true"/>
        <sz val="9"/>
        <rFont val="Arial"/>
        <family val="2"/>
        <charset val="1"/>
      </rPr>
      <t xml:space="preserve">Gewichtete Credits * Note                          </t>
    </r>
    <r>
      <rPr>
        <b val="true"/>
        <i val="true"/>
        <sz val="9"/>
        <rFont val="Arial"/>
        <family val="2"/>
        <charset val="1"/>
      </rPr>
      <t xml:space="preserve">Weighted Credits * Grade</t>
    </r>
  </si>
  <si>
    <r>
      <rPr>
        <b val="true"/>
        <sz val="9"/>
        <rFont val="Arial"/>
        <family val="2"/>
        <charset val="1"/>
      </rPr>
      <t xml:space="preserve">Note gemäß dem Notensystem der TUM         </t>
    </r>
    <r>
      <rPr>
        <b val="true"/>
        <i val="true"/>
        <sz val="9"/>
        <rFont val="Arial"/>
        <family val="2"/>
        <charset val="1"/>
      </rPr>
      <t xml:space="preserve">Grade according to the system of TUM:</t>
    </r>
  </si>
  <si>
    <r>
      <rPr>
        <b val="true"/>
        <u val="single"/>
        <sz val="10"/>
        <rFont val="Arial"/>
        <family val="2"/>
        <charset val="1"/>
      </rPr>
      <t xml:space="preserve">4) Einverständniserklärung </t>
    </r>
    <r>
      <rPr>
        <b val="true"/>
        <i val="true"/>
        <u val="single"/>
        <sz val="10"/>
        <rFont val="Arial"/>
        <family val="2"/>
        <charset val="1"/>
      </rPr>
      <t xml:space="preserve">/ Statement of agreement</t>
    </r>
  </si>
  <si>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</si>
  <si>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 xml:space="preserve">I am aware that intentionally false statements and omissions constitute an administrative offense and may lead to my exclusion from or, if determined at a later date, the revocation of my aptitude testing and enrollment.</t>
  </si>
</sst>
</file>

<file path=xl/styles.xml><?xml version="1.0" encoding="utf-8"?>
<styleSheet xmlns="http://schemas.openxmlformats.org/spreadsheetml/2006/main">
  <numFmts count="5">
    <numFmt numFmtId="164" formatCode="General"/>
    <numFmt numFmtId="165" formatCode="General"/>
    <numFmt numFmtId="166" formatCode="General;\-General;;"/>
    <numFmt numFmtId="167" formatCode="0.000"/>
    <numFmt numFmtId="168" formatCode="0.0"/>
  </numFmts>
  <fonts count="24">
    <font>
      <sz val="10"/>
      <name val="Arial"/>
      <family val="0"/>
      <charset val="1"/>
    </font>
    <font>
      <sz val="10"/>
      <name val="Arial"/>
      <family val="0"/>
    </font>
    <font>
      <sz val="10"/>
      <name val="Arial"/>
      <family val="0"/>
    </font>
    <font>
      <sz val="10"/>
      <name val="Arial"/>
      <family val="0"/>
    </font>
    <font>
      <b val="true"/>
      <sz val="18"/>
      <name val="Arial"/>
      <family val="2"/>
      <charset val="1"/>
    </font>
    <font>
      <sz val="18"/>
      <name val="Arial"/>
      <family val="2"/>
      <charset val="1"/>
    </font>
    <font>
      <b val="true"/>
      <sz val="11"/>
      <name val="Arial"/>
      <family val="2"/>
      <charset val="1"/>
    </font>
    <font>
      <b val="true"/>
      <sz val="12"/>
      <name val="Arial"/>
      <family val="2"/>
      <charset val="1"/>
    </font>
    <font>
      <b val="true"/>
      <i val="true"/>
      <sz val="11"/>
      <name val="Arial"/>
      <family val="2"/>
      <charset val="1"/>
    </font>
    <font>
      <sz val="10"/>
      <name val="Arial"/>
      <family val="2"/>
      <charset val="1"/>
    </font>
    <font>
      <b val="true"/>
      <u val="single"/>
      <sz val="10"/>
      <name val="Arial"/>
      <family val="2"/>
      <charset val="1"/>
    </font>
    <font>
      <b val="true"/>
      <i val="true"/>
      <u val="single"/>
      <sz val="10"/>
      <name val="Arial"/>
      <family val="2"/>
      <charset val="1"/>
    </font>
    <font>
      <sz val="9"/>
      <name val="Arial"/>
      <family val="2"/>
      <charset val="1"/>
    </font>
    <font>
      <i val="true"/>
      <sz val="9"/>
      <name val="Arial"/>
      <family val="2"/>
      <charset val="1"/>
    </font>
    <font>
      <b val="true"/>
      <sz val="10"/>
      <name val="Arial"/>
      <family val="2"/>
      <charset val="1"/>
    </font>
    <font>
      <b val="true"/>
      <sz val="9"/>
      <name val="Arial"/>
      <family val="2"/>
      <charset val="1"/>
    </font>
    <font>
      <b val="true"/>
      <i val="true"/>
      <sz val="9"/>
      <name val="Arial"/>
      <family val="2"/>
      <charset val="1"/>
    </font>
    <font>
      <b val="true"/>
      <u val="single"/>
      <sz val="9"/>
      <name val="Arial"/>
      <family val="2"/>
      <charset val="1"/>
    </font>
    <font>
      <b val="true"/>
      <i val="true"/>
      <u val="single"/>
      <sz val="9"/>
      <name val="Arial"/>
      <family val="2"/>
      <charset val="1"/>
    </font>
    <font>
      <b val="true"/>
      <i val="true"/>
      <sz val="10"/>
      <name val="Arial"/>
      <family val="2"/>
      <charset val="1"/>
    </font>
    <font>
      <b val="true"/>
      <sz val="8"/>
      <name val="Arial"/>
      <family val="2"/>
      <charset val="1"/>
    </font>
    <font>
      <b val="true"/>
      <i val="true"/>
      <sz val="8"/>
      <name val="Arial"/>
      <family val="2"/>
      <charset val="1"/>
    </font>
    <font>
      <b val="true"/>
      <sz val="10"/>
      <color rgb="FFFF0000"/>
      <name val="Arial"/>
      <family val="2"/>
      <charset val="1"/>
    </font>
    <font>
      <b val="true"/>
      <sz val="10"/>
      <color rgb="FF4472C4"/>
      <name val="Arial"/>
      <family val="2"/>
      <charset val="1"/>
    </font>
  </fonts>
  <fills count="3">
    <fill>
      <patternFill patternType="none"/>
    </fill>
    <fill>
      <patternFill patternType="gray125"/>
    </fill>
    <fill>
      <patternFill patternType="solid">
        <fgColor rgb="FFC0C0C0"/>
        <bgColor rgb="FFCCCC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right/>
      <top style="thin"/>
      <bottom/>
      <diagonal/>
    </border>
    <border diagonalUp="false" diagonalDown="false">
      <left/>
      <right/>
      <top/>
      <bottom style="thin">
        <color rgb="FFF7F7F7"/>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2" fillId="2" borderId="1" xfId="0" applyFont="true" applyBorder="true" applyAlignment="true" applyProtection="true">
      <alignment horizontal="right" vertical="center" textRotation="0" wrapText="true" indent="0" shrinkToFit="false"/>
      <protection locked="false" hidden="false"/>
    </xf>
    <xf numFmtId="164" fontId="14" fillId="0" borderId="1" xfId="0" applyFont="true" applyBorder="true" applyAlignment="true" applyProtection="false">
      <alignment horizontal="right" vertical="center" textRotation="0" wrapText="false" indent="0" shrinkToFit="false"/>
      <protection locked="true" hidden="false"/>
    </xf>
    <xf numFmtId="164" fontId="12" fillId="2" borderId="1" xfId="0" applyFont="true" applyBorder="true" applyAlignment="true" applyProtection="true">
      <alignment horizontal="right" vertical="center" textRotation="0" wrapText="false" indent="0" shrinkToFit="false"/>
      <protection locked="fals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2" fillId="0" borderId="1" xfId="0" applyFont="true" applyBorder="true" applyAlignment="true" applyProtection="false">
      <alignment horizontal="general" vertical="center" textRotation="0" wrapText="false" indent="0" shrinkToFit="false"/>
      <protection locked="true" hidden="false"/>
    </xf>
    <xf numFmtId="164" fontId="12" fillId="0" borderId="1" xfId="0" applyFont="true" applyBorder="true" applyAlignment="false" applyProtection="false">
      <alignment horizontal="general" vertical="bottom" textRotation="0" wrapText="false" indent="0" shrinkToFit="false"/>
      <protection locked="true" hidden="false"/>
    </xf>
    <xf numFmtId="164" fontId="12" fillId="2" borderId="1" xfId="0" applyFont="true" applyBorder="true" applyAlignment="false" applyProtection="true">
      <alignment horizontal="general" vertical="bottom" textRotation="0" wrapText="false" indent="0" shrinkToFit="false"/>
      <protection locked="fals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5" fontId="12" fillId="0" borderId="1" xfId="0" applyFont="true" applyBorder="true" applyAlignment="true" applyProtection="false">
      <alignment horizontal="right" vertical="center" textRotation="0" wrapText="fals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64" fontId="13" fillId="0" borderId="0" xfId="0" applyFont="true" applyBorder="fals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right"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6" fillId="0" borderId="0" xfId="0" applyFont="true" applyBorder="true" applyAlignment="true" applyProtection="false">
      <alignment horizontal="left" vertical="bottom" textRotation="0" wrapText="true" indent="0" shrinkToFit="false"/>
      <protection locked="true" hidden="false"/>
    </xf>
    <xf numFmtId="164" fontId="6" fillId="0" borderId="0" xfId="0" applyFont="true" applyBorder="false" applyAlignment="true" applyProtection="false">
      <alignment horizontal="left" vertical="bottom" textRotation="0" wrapText="tru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8" fillId="0" borderId="0" xfId="0" applyFont="true" applyBorder="false" applyAlignment="true" applyProtection="false">
      <alignment horizontal="left" vertical="bottom" textRotation="0" wrapText="true" indent="0" shrinkToFit="false"/>
      <protection locked="true" hidden="false"/>
    </xf>
    <xf numFmtId="164" fontId="15" fillId="0" borderId="1" xfId="0" applyFont="true" applyBorder="true" applyAlignment="true" applyProtection="false">
      <alignment horizontal="general" vertical="center" textRotation="0" wrapText="true" indent="0" shrinkToFit="false"/>
      <protection locked="true" hidden="false"/>
    </xf>
    <xf numFmtId="164" fontId="12" fillId="2" borderId="1"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15" fillId="0" borderId="0" xfId="0" applyFont="true" applyBorder="true" applyAlignment="true" applyProtection="false">
      <alignment horizontal="left" vertical="bottom" textRotation="0" wrapText="tru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19" fillId="0" borderId="0" xfId="0" applyFont="true" applyBorder="false" applyAlignment="true" applyProtection="false">
      <alignment horizontal="left" vertical="bottom"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6" fontId="12" fillId="2" borderId="1" xfId="0" applyFont="true" applyBorder="true" applyAlignment="false" applyProtection="true">
      <alignment horizontal="general" vertical="bottom" textRotation="0" wrapText="false" indent="0" shrinkToFit="false"/>
      <protection locked="false" hidden="false"/>
    </xf>
    <xf numFmtId="167" fontId="12" fillId="0" borderId="1"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left" vertical="center" textRotation="0" wrapText="true" indent="0" shrinkToFit="false"/>
      <protection locked="true" hidden="false"/>
    </xf>
    <xf numFmtId="164" fontId="19" fillId="0" borderId="0" xfId="0" applyFont="true" applyBorder="false" applyAlignment="true" applyProtection="false">
      <alignment horizontal="left"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7" fontId="12" fillId="0" borderId="0" xfId="0" applyFont="true" applyBorder="false" applyAlignment="false" applyProtection="false">
      <alignment horizontal="general" vertical="bottom" textRotation="0" wrapText="false" indent="0" shrinkToFit="false"/>
      <protection locked="true" hidden="false"/>
    </xf>
    <xf numFmtId="165" fontId="22" fillId="0" borderId="0" xfId="0" applyFont="true" applyBorder="true" applyAlignment="true" applyProtection="false">
      <alignment horizontal="right" vertical="center" textRotation="0" wrapText="true" indent="0" shrinkToFit="false"/>
      <protection locked="true" hidden="false"/>
    </xf>
    <xf numFmtId="165" fontId="22" fillId="0" borderId="0" xfId="0" applyFont="true" applyBorder="false" applyAlignment="true" applyProtection="false">
      <alignment horizontal="center" vertical="center" textRotation="0" wrapText="true" indent="0" shrinkToFit="false"/>
      <protection locked="true" hidden="false"/>
    </xf>
    <xf numFmtId="165" fontId="22" fillId="0" borderId="0" xfId="0" applyFont="true" applyBorder="false" applyAlignment="true" applyProtection="false">
      <alignment horizontal="left" vertical="center" textRotation="0" wrapText="true" indent="0" shrinkToFit="false"/>
      <protection locked="true" hidden="false"/>
    </xf>
    <xf numFmtId="164" fontId="22" fillId="0" borderId="3" xfId="0" applyFont="true" applyBorder="true" applyAlignment="true" applyProtection="false">
      <alignment horizontal="right"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22" fillId="0" borderId="3" xfId="0" applyFont="true" applyBorder="true" applyAlignment="true" applyProtection="false">
      <alignment horizontal="center" vertical="center" textRotation="0" wrapText="true" indent="0" shrinkToFit="false"/>
      <protection locked="true" hidden="false"/>
    </xf>
    <xf numFmtId="165" fontId="23" fillId="0" borderId="0" xfId="0" applyFont="true" applyBorder="true" applyAlignment="true" applyProtection="false">
      <alignment horizontal="right" vertical="center" textRotation="0" wrapText="true" indent="0" shrinkToFit="false"/>
      <protection locked="true" hidden="false"/>
    </xf>
    <xf numFmtId="165" fontId="23" fillId="0" borderId="0" xfId="0" applyFont="true" applyBorder="false" applyAlignment="true" applyProtection="false">
      <alignment horizontal="center" vertical="center" textRotation="0" wrapText="true" indent="0" shrinkToFit="false"/>
      <protection locked="true" hidden="false"/>
    </xf>
    <xf numFmtId="165" fontId="23" fillId="0" borderId="0" xfId="0" applyFont="true" applyBorder="fals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5" fontId="12" fillId="0" borderId="1" xfId="0" applyFont="true" applyBorder="true" applyAlignment="true" applyProtection="false">
      <alignment horizontal="center" vertical="center" textRotation="0" wrapText="true" indent="0" shrinkToFit="false"/>
      <protection locked="true" hidden="false"/>
    </xf>
    <xf numFmtId="167" fontId="12" fillId="0" borderId="1" xfId="0" applyFont="true" applyBorder="true" applyAlignment="true" applyProtection="false">
      <alignment horizontal="center" vertical="center" textRotation="0" wrapText="true" indent="0" shrinkToFit="false"/>
      <protection locked="true" hidden="false"/>
    </xf>
    <xf numFmtId="165" fontId="14" fillId="0" borderId="0" xfId="0" applyFont="true" applyBorder="false" applyAlignment="true" applyProtection="false">
      <alignment horizontal="center" vertical="center" textRotation="0" wrapText="false" indent="0" shrinkToFit="false"/>
      <protection locked="true" hidden="false"/>
    </xf>
    <xf numFmtId="165" fontId="9" fillId="0" borderId="0" xfId="0" applyFont="true" applyBorder="false" applyAlignment="false" applyProtection="false">
      <alignment horizontal="general" vertical="bottom" textRotation="0" wrapText="false" indent="0" shrinkToFit="false"/>
      <protection locked="true" hidden="false"/>
    </xf>
    <xf numFmtId="168" fontId="12" fillId="0" borderId="1"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8" fontId="0" fillId="0" borderId="0" xfId="0" applyFont="false" applyBorder="false" applyAlignment="true" applyProtection="false">
      <alignment horizontal="general" vertical="center" textRotation="0" wrapText="false" indent="0" shrinkToFit="false"/>
      <protection locked="true" hidden="false"/>
    </xf>
    <xf numFmtId="164" fontId="9" fillId="0" borderId="4" xfId="0" applyFont="true" applyBorder="true" applyAlignment="true" applyProtection="false">
      <alignment horizontal="left" vertical="bottom" textRotation="0" wrapText="true" indent="0" shrinkToFit="false"/>
      <protection locked="true" hidden="false"/>
    </xf>
    <xf numFmtId="164" fontId="15" fillId="0" borderId="0" xfId="0" applyFont="true" applyBorder="false" applyAlignment="true" applyProtection="false">
      <alignment horizontal="left" vertical="bottom" textRotation="0" wrapText="true" indent="0" shrinkToFit="false"/>
      <protection locked="true" hidden="false"/>
    </xf>
    <xf numFmtId="164" fontId="16" fillId="0" borderId="0" xfId="0" applyFont="true" applyBorder="false" applyAlignment="true" applyProtection="false">
      <alignment horizontal="left" vertical="bottom"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7F7F7"/>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9" activeCellId="0" sqref="A9"/>
    </sheetView>
  </sheetViews>
  <sheetFormatPr defaultColWidth="11.01171875" defaultRowHeight="13.2" zeroHeight="false" outlineLevelRow="0" outlineLevelCol="0"/>
  <cols>
    <col collapsed="false" customWidth="true" hidden="false" outlineLevel="0" max="1" min="1" style="0" width="18"/>
    <col collapsed="false" customWidth="true" hidden="false" outlineLevel="0" max="2" min="2" style="0" width="19.22"/>
    <col collapsed="false" customWidth="true" hidden="false" outlineLevel="0" max="3" min="3" style="0" width="16.44"/>
    <col collapsed="false" customWidth="true" hidden="false" outlineLevel="0" max="4" min="4" style="0" width="15.22"/>
    <col collapsed="false" customWidth="true" hidden="false" outlineLevel="0" max="5" min="5" style="0" width="6.56"/>
    <col collapsed="false" customWidth="true" hidden="false" outlineLevel="0" max="6" min="6" style="0" width="7.22"/>
    <col collapsed="false" customWidth="true" hidden="false" outlineLevel="0" max="7" min="7" style="0" width="11.11"/>
    <col collapsed="false" customWidth="true" hidden="false" outlineLevel="0" max="8" min="8" style="0" width="10"/>
    <col collapsed="false" customWidth="true" hidden="false" outlineLevel="0" max="10" min="10" style="0" width="9.11"/>
    <col collapsed="false" customWidth="true" hidden="true" outlineLevel="0" max="11" min="11" style="0" width="11.45"/>
    <col collapsed="false" customWidth="true" hidden="false" outlineLevel="0" max="12" min="12" style="0" width="2.66"/>
  </cols>
  <sheetData>
    <row r="1" customFormat="false" ht="30" hidden="false" customHeight="true" outlineLevel="0" collapsed="false">
      <c r="A1" s="1"/>
      <c r="B1" s="1"/>
      <c r="C1" s="1"/>
      <c r="D1" s="2"/>
      <c r="E1" s="2"/>
      <c r="F1" s="2"/>
      <c r="G1" s="2"/>
    </row>
    <row r="2" customFormat="false" ht="31.5" hidden="false" customHeight="true" outlineLevel="0" collapsed="false">
      <c r="A2" s="3" t="s">
        <v>0</v>
      </c>
      <c r="B2" s="3"/>
      <c r="C2" s="3"/>
      <c r="D2" s="3"/>
      <c r="E2" s="3"/>
      <c r="F2" s="3"/>
      <c r="G2" s="3"/>
      <c r="H2" s="3"/>
    </row>
    <row r="3" customFormat="false" ht="31.5" hidden="false" customHeight="true" outlineLevel="0" collapsed="false">
      <c r="A3" s="3" t="s">
        <v>1</v>
      </c>
      <c r="B3" s="3"/>
      <c r="C3" s="3"/>
      <c r="D3" s="3"/>
      <c r="E3" s="3"/>
      <c r="F3" s="3"/>
      <c r="G3" s="3"/>
      <c r="H3" s="3"/>
    </row>
    <row r="4" customFormat="false" ht="90" hidden="false" customHeight="true" outlineLevel="0" collapsed="false">
      <c r="A4" s="4"/>
      <c r="B4" s="4"/>
      <c r="C4" s="4"/>
      <c r="D4" s="4"/>
      <c r="E4" s="4"/>
      <c r="F4" s="4"/>
      <c r="G4" s="4"/>
    </row>
    <row r="5" customFormat="false" ht="30" hidden="false" customHeight="true" outlineLevel="0" collapsed="false">
      <c r="A5" s="5" t="s">
        <v>2</v>
      </c>
      <c r="B5" s="5"/>
      <c r="C5" s="5"/>
      <c r="D5" s="5"/>
      <c r="E5" s="5"/>
      <c r="F5" s="5"/>
      <c r="G5" s="5"/>
      <c r="H5" s="5"/>
    </row>
    <row r="6" customFormat="false" ht="4.5" hidden="false" customHeight="true" outlineLevel="0" collapsed="false">
      <c r="A6" s="6"/>
      <c r="B6" s="6"/>
      <c r="C6" s="6"/>
      <c r="D6" s="4"/>
      <c r="E6" s="4"/>
      <c r="F6" s="4"/>
      <c r="G6" s="4"/>
    </row>
    <row r="7" customFormat="false" ht="30" hidden="false" customHeight="true" outlineLevel="0" collapsed="false">
      <c r="A7" s="7" t="s">
        <v>3</v>
      </c>
      <c r="B7" s="7"/>
      <c r="C7" s="7"/>
      <c r="D7" s="7"/>
      <c r="E7" s="7"/>
      <c r="F7" s="7"/>
      <c r="G7" s="7"/>
      <c r="H7" s="7"/>
    </row>
    <row r="8" customFormat="false" ht="39.75" hidden="false" customHeight="true" outlineLevel="0" collapsed="false">
      <c r="A8" s="4"/>
      <c r="B8" s="4"/>
      <c r="C8" s="4"/>
      <c r="D8" s="4"/>
      <c r="E8" s="4"/>
      <c r="F8" s="8" t="s">
        <v>4</v>
      </c>
      <c r="G8" s="8"/>
      <c r="H8" s="8"/>
    </row>
    <row r="9" customFormat="false" ht="22.5" hidden="false" customHeight="true" outlineLevel="0" collapsed="false">
      <c r="A9" s="9" t="s">
        <v>5</v>
      </c>
      <c r="B9" s="9"/>
      <c r="C9" s="9"/>
      <c r="D9" s="9"/>
      <c r="E9" s="9"/>
      <c r="F9" s="9"/>
      <c r="G9" s="9"/>
      <c r="H9" s="9"/>
    </row>
    <row r="10" customFormat="false" ht="9" hidden="false" customHeight="true" outlineLevel="0" collapsed="false">
      <c r="A10" s="10"/>
      <c r="B10" s="10"/>
      <c r="C10" s="10"/>
      <c r="D10" s="10"/>
      <c r="E10" s="10"/>
      <c r="F10" s="10"/>
      <c r="G10" s="10"/>
      <c r="H10" s="10"/>
    </row>
    <row r="11" customFormat="false" ht="11.25" hidden="false" customHeight="true" outlineLevel="0" collapsed="false">
      <c r="A11" s="11" t="s">
        <v>6</v>
      </c>
      <c r="B11" s="11"/>
      <c r="C11" s="12"/>
      <c r="D11" s="12"/>
      <c r="E11" s="12"/>
      <c r="F11" s="12"/>
    </row>
    <row r="12" customFormat="false" ht="11.25" hidden="false" customHeight="true" outlineLevel="0" collapsed="false">
      <c r="A12" s="11" t="s">
        <v>7</v>
      </c>
      <c r="B12" s="11"/>
      <c r="C12" s="12"/>
      <c r="D12" s="12"/>
      <c r="E12" s="12"/>
      <c r="F12" s="12"/>
    </row>
    <row r="13" customFormat="false" ht="11.25" hidden="false" customHeight="true" outlineLevel="0" collapsed="false">
      <c r="A13" s="11" t="s">
        <v>8</v>
      </c>
      <c r="B13" s="11"/>
      <c r="C13" s="12"/>
      <c r="D13" s="12"/>
      <c r="E13" s="12"/>
      <c r="F13" s="12"/>
    </row>
    <row r="14" customFormat="false" ht="11.25" hidden="false" customHeight="true" outlineLevel="0" collapsed="false">
      <c r="A14" s="11" t="s">
        <v>9</v>
      </c>
      <c r="B14" s="11"/>
      <c r="C14" s="12"/>
      <c r="D14" s="12"/>
      <c r="E14" s="12"/>
      <c r="F14" s="12"/>
    </row>
    <row r="15" customFormat="false" ht="22.5" hidden="false" customHeight="true" outlineLevel="0" collapsed="false">
      <c r="A15" s="11" t="s">
        <v>10</v>
      </c>
      <c r="B15" s="11"/>
      <c r="C15" s="13" t="s">
        <v>11</v>
      </c>
      <c r="D15" s="14"/>
      <c r="E15" s="14"/>
      <c r="F15" s="14"/>
    </row>
    <row r="16" customFormat="false" ht="11.25" hidden="false" customHeight="true" outlineLevel="0" collapsed="false">
      <c r="A16" s="4"/>
    </row>
    <row r="17" customFormat="false" ht="11.25" hidden="false" customHeight="true" outlineLevel="0" collapsed="false">
      <c r="A17" s="15" t="s">
        <v>12</v>
      </c>
      <c r="B17" s="15"/>
      <c r="C17" s="15"/>
      <c r="D17" s="15"/>
      <c r="E17" s="15"/>
      <c r="F17" s="15"/>
      <c r="G17" s="15"/>
    </row>
    <row r="18" customFormat="false" ht="22.5" hidden="false" customHeight="true" outlineLevel="0" collapsed="false">
      <c r="A18" s="11" t="s">
        <v>13</v>
      </c>
      <c r="B18" s="11"/>
      <c r="C18" s="12"/>
      <c r="D18" s="12"/>
      <c r="E18" s="12"/>
      <c r="F18" s="12"/>
    </row>
    <row r="19" customFormat="false" ht="11.25" hidden="false" customHeight="true" outlineLevel="0" collapsed="false">
      <c r="A19" s="16" t="s">
        <v>14</v>
      </c>
      <c r="B19" s="17"/>
      <c r="C19" s="18"/>
      <c r="D19" s="18"/>
      <c r="E19" s="18"/>
      <c r="F19" s="18"/>
      <c r="G19" s="19"/>
    </row>
    <row r="20" customFormat="false" ht="11.25" hidden="false" customHeight="true" outlineLevel="0" collapsed="false">
      <c r="A20" s="11" t="s">
        <v>15</v>
      </c>
      <c r="B20" s="11"/>
      <c r="C20" s="14"/>
      <c r="D20" s="14"/>
      <c r="E20" s="16" t="s">
        <v>16</v>
      </c>
      <c r="F20" s="16"/>
      <c r="G20" s="20" t="s">
        <v>17</v>
      </c>
      <c r="H20" s="20"/>
    </row>
    <row r="21" customFormat="false" ht="22.5" hidden="false" customHeight="true" outlineLevel="0" collapsed="false">
      <c r="A21" s="11" t="s">
        <v>18</v>
      </c>
      <c r="B21" s="11"/>
      <c r="C21" s="14"/>
      <c r="D21" s="14"/>
      <c r="E21" s="14"/>
      <c r="F21" s="14"/>
    </row>
    <row r="22" customFormat="false" ht="22.5" hidden="false" customHeight="true" outlineLevel="0" collapsed="false">
      <c r="A22" s="11" t="s">
        <v>19</v>
      </c>
      <c r="B22" s="11"/>
      <c r="C22" s="21" t="str">
        <f aca="false">IF(C21="","",C21*2/3)</f>
        <v/>
      </c>
      <c r="D22" s="21"/>
      <c r="E22" s="21"/>
      <c r="F22" s="21"/>
    </row>
    <row r="23" customFormat="false" ht="22.5" hidden="false" customHeight="true" outlineLevel="0" collapsed="false">
      <c r="A23" s="11" t="s">
        <v>20</v>
      </c>
      <c r="B23" s="11"/>
      <c r="C23" s="21" t="str">
        <f aca="false">IF(OR(C21=0,C21=""),"",ROUNDUP(60*C20/C21,2))</f>
        <v/>
      </c>
      <c r="D23" s="21"/>
      <c r="E23" s="21"/>
      <c r="F23" s="21"/>
    </row>
    <row r="24" customFormat="false" ht="108" hidden="false" customHeight="true" outlineLevel="0" collapsed="false">
      <c r="A24" s="22" t="s">
        <v>21</v>
      </c>
      <c r="B24" s="22"/>
      <c r="C24" s="22"/>
      <c r="D24" s="23"/>
      <c r="E24" s="23"/>
      <c r="F24" s="23"/>
    </row>
    <row r="25" customFormat="false" ht="108" hidden="true" customHeight="true" outlineLevel="0" collapsed="false">
      <c r="A25" s="24"/>
      <c r="B25" s="25"/>
      <c r="C25" s="25"/>
      <c r="D25" s="23"/>
      <c r="E25" s="23"/>
      <c r="F25" s="23"/>
    </row>
    <row r="26" customFormat="false" ht="21.75" hidden="false" customHeight="true" outlineLevel="0" collapsed="false">
      <c r="A26" s="26" t="s">
        <v>22</v>
      </c>
      <c r="B26" s="26"/>
      <c r="C26" s="26"/>
      <c r="D26" s="26"/>
      <c r="E26" s="26"/>
      <c r="F26" s="26"/>
      <c r="G26" s="26"/>
      <c r="H26" s="26"/>
    </row>
    <row r="27" customFormat="false" ht="34.95" hidden="false" customHeight="true" outlineLevel="0" collapsed="false">
      <c r="A27" s="27" t="s">
        <v>23</v>
      </c>
      <c r="B27" s="27"/>
      <c r="C27" s="27"/>
      <c r="D27" s="27"/>
      <c r="E27" s="27"/>
      <c r="F27" s="27"/>
      <c r="G27" s="27"/>
      <c r="H27" s="27"/>
    </row>
    <row r="28" customFormat="false" ht="8.25" hidden="false" customHeight="true" outlineLevel="0" collapsed="false">
      <c r="A28" s="28"/>
      <c r="B28" s="29"/>
      <c r="C28" s="30"/>
      <c r="D28" s="23"/>
      <c r="E28" s="23"/>
      <c r="F28" s="23"/>
    </row>
    <row r="29" customFormat="false" ht="60" hidden="false" customHeight="true" outlineLevel="0" collapsed="false">
      <c r="A29" s="31" t="s">
        <v>24</v>
      </c>
      <c r="B29" s="31"/>
      <c r="C29" s="31"/>
      <c r="D29" s="31"/>
      <c r="E29" s="31"/>
      <c r="F29" s="31"/>
      <c r="G29" s="31"/>
      <c r="H29" s="31"/>
    </row>
    <row r="30" customFormat="false" ht="8.25" hidden="false" customHeight="true" outlineLevel="0" collapsed="false">
      <c r="A30" s="32"/>
      <c r="B30" s="32"/>
      <c r="C30" s="32"/>
      <c r="D30" s="32"/>
      <c r="E30" s="32"/>
      <c r="F30" s="32"/>
      <c r="G30" s="32"/>
      <c r="H30" s="32"/>
    </row>
    <row r="31" customFormat="false" ht="11.25" hidden="false" customHeight="true" outlineLevel="0" collapsed="false">
      <c r="A31" s="33" t="s">
        <v>25</v>
      </c>
      <c r="B31" s="33"/>
      <c r="C31" s="33"/>
      <c r="D31" s="33"/>
      <c r="E31" s="33"/>
      <c r="F31" s="33"/>
      <c r="G31" s="33"/>
      <c r="H31" s="33"/>
    </row>
    <row r="32" customFormat="false" ht="8.25" hidden="false" customHeight="true" outlineLevel="0" collapsed="false">
      <c r="A32" s="34"/>
      <c r="B32" s="34"/>
      <c r="C32" s="34"/>
      <c r="D32" s="35"/>
      <c r="E32" s="35"/>
      <c r="F32" s="35"/>
      <c r="G32" s="35"/>
      <c r="H32" s="35"/>
    </row>
    <row r="33" customFormat="false" ht="28.8" hidden="false" customHeight="true" outlineLevel="0" collapsed="false">
      <c r="A33" s="36"/>
      <c r="B33" s="37" t="s">
        <v>26</v>
      </c>
      <c r="C33" s="37"/>
      <c r="D33" s="38"/>
      <c r="E33" s="39"/>
      <c r="F33" s="39"/>
      <c r="G33" s="35"/>
      <c r="H33" s="35"/>
    </row>
    <row r="34" customFormat="false" ht="28.8" hidden="false" customHeight="true" outlineLevel="0" collapsed="false">
      <c r="A34" s="36"/>
      <c r="B34" s="37" t="s">
        <v>27</v>
      </c>
      <c r="C34" s="37"/>
      <c r="D34" s="38"/>
      <c r="E34" s="39"/>
      <c r="F34" s="39"/>
      <c r="G34" s="35"/>
      <c r="H34" s="35"/>
    </row>
    <row r="35" customFormat="false" ht="8.25" hidden="false" customHeight="true" outlineLevel="0" collapsed="false">
      <c r="A35" s="36"/>
      <c r="B35" s="40"/>
      <c r="C35" s="40"/>
      <c r="D35" s="4"/>
      <c r="E35" s="39"/>
      <c r="F35" s="39"/>
      <c r="G35" s="35"/>
      <c r="H35" s="35"/>
    </row>
    <row r="36" s="35" customFormat="true" ht="22.05" hidden="false" customHeight="true" outlineLevel="0" collapsed="false">
      <c r="A36" s="41" t="s">
        <v>28</v>
      </c>
      <c r="B36" s="41"/>
      <c r="C36" s="41"/>
      <c r="D36" s="41"/>
      <c r="E36" s="41"/>
      <c r="F36" s="41"/>
      <c r="G36" s="41"/>
      <c r="H36" s="41"/>
    </row>
    <row r="37" s="35" customFormat="true" ht="8.25" hidden="false" customHeight="true" outlineLevel="0" collapsed="false">
      <c r="A37" s="36"/>
      <c r="B37" s="40"/>
      <c r="C37" s="40"/>
      <c r="D37" s="4"/>
      <c r="E37" s="39"/>
      <c r="F37" s="39"/>
    </row>
    <row r="38" s="35" customFormat="true" ht="25.05" hidden="false" customHeight="true" outlineLevel="0" collapsed="false">
      <c r="A38" s="33" t="s">
        <v>29</v>
      </c>
      <c r="B38" s="33"/>
      <c r="C38" s="33"/>
      <c r="D38" s="33"/>
      <c r="E38" s="33"/>
      <c r="F38" s="33"/>
      <c r="G38" s="33"/>
      <c r="H38" s="33"/>
    </row>
    <row r="39" s="35" customFormat="true" ht="8.25" hidden="false" customHeight="true" outlineLevel="0" collapsed="false">
      <c r="A39" s="36"/>
      <c r="B39" s="36"/>
      <c r="C39" s="36"/>
    </row>
    <row r="40" s="43" customFormat="true" ht="19.5" hidden="false" customHeight="true" outlineLevel="0" collapsed="false">
      <c r="A40" s="42" t="s">
        <v>30</v>
      </c>
      <c r="B40" s="42"/>
      <c r="C40" s="42"/>
      <c r="D40" s="42"/>
      <c r="E40" s="42"/>
      <c r="F40" s="42"/>
      <c r="G40" s="42"/>
      <c r="H40" s="42"/>
    </row>
    <row r="41" s="35" customFormat="true" ht="7.5" hidden="false" customHeight="true" outlineLevel="0" collapsed="false">
      <c r="A41" s="44"/>
      <c r="B41" s="36"/>
      <c r="C41" s="36"/>
    </row>
    <row r="42" s="35" customFormat="true" ht="41.7" hidden="false" customHeight="true" outlineLevel="0" collapsed="false">
      <c r="A42" s="45" t="s">
        <v>31</v>
      </c>
      <c r="B42" s="45" t="s">
        <v>32</v>
      </c>
      <c r="C42" s="46" t="s">
        <v>33</v>
      </c>
      <c r="D42" s="46"/>
      <c r="E42" s="46" t="s">
        <v>34</v>
      </c>
      <c r="F42" s="46" t="s">
        <v>35</v>
      </c>
      <c r="G42" s="46" t="s">
        <v>36</v>
      </c>
      <c r="H42" s="46" t="s">
        <v>37</v>
      </c>
    </row>
    <row r="43" s="35" customFormat="true" ht="11.25" hidden="false" customHeight="true" outlineLevel="0" collapsed="false">
      <c r="A43" s="47" t="n">
        <f aca="false">$D$33</f>
        <v>0</v>
      </c>
      <c r="B43" s="47" t="n">
        <f aca="false">$D$34</f>
        <v>0</v>
      </c>
      <c r="C43" s="18"/>
      <c r="D43" s="18"/>
      <c r="E43" s="18"/>
      <c r="F43" s="18"/>
      <c r="G43" s="48" t="n">
        <f aca="false">IF(A43=B43,0,ABS((N(F43)-B43))/(ABS(A43-B43))*E43)</f>
        <v>0</v>
      </c>
      <c r="H43" s="48" t="n">
        <f aca="false">IF(AND($D$33="",$D$34=""),N(F43)*G43,N(F43)*E43)</f>
        <v>0</v>
      </c>
    </row>
    <row r="44" s="35" customFormat="true" ht="11.25" hidden="false" customHeight="true" outlineLevel="0" collapsed="false">
      <c r="A44" s="47" t="n">
        <f aca="false">$D$33</f>
        <v>0</v>
      </c>
      <c r="B44" s="47" t="n">
        <f aca="false">$D$34</f>
        <v>0</v>
      </c>
      <c r="C44" s="18"/>
      <c r="D44" s="18"/>
      <c r="E44" s="18"/>
      <c r="F44" s="18"/>
      <c r="G44" s="48" t="n">
        <f aca="false">IF(A44=B44,0,ABS((N(F44)-B44))/(ABS(A44-B44))*E44)</f>
        <v>0</v>
      </c>
      <c r="H44" s="48" t="n">
        <f aca="false">IF(AND($D$33="",$D$34=""),N(F44)*G44,N(F44)*E44)</f>
        <v>0</v>
      </c>
    </row>
    <row r="45" s="35" customFormat="true" ht="11.25" hidden="false" customHeight="true" outlineLevel="0" collapsed="false">
      <c r="A45" s="47" t="n">
        <f aca="false">$D$33</f>
        <v>0</v>
      </c>
      <c r="B45" s="47" t="n">
        <f aca="false">$D$34</f>
        <v>0</v>
      </c>
      <c r="C45" s="18"/>
      <c r="D45" s="18"/>
      <c r="E45" s="18"/>
      <c r="F45" s="18"/>
      <c r="G45" s="48" t="n">
        <f aca="false">IF(A45=B45,0,ABS((N(F45)-B45))/(ABS(A45-B45))*E45)</f>
        <v>0</v>
      </c>
      <c r="H45" s="48" t="n">
        <f aca="false">IF(AND($D$33="",$D$34=""),N(F45)*G45,N(F45)*E45)</f>
        <v>0</v>
      </c>
    </row>
    <row r="46" s="35" customFormat="true" ht="11.25" hidden="false" customHeight="true" outlineLevel="0" collapsed="false">
      <c r="A46" s="47" t="n">
        <f aca="false">$D$33</f>
        <v>0</v>
      </c>
      <c r="B46" s="47" t="n">
        <f aca="false">$D$34</f>
        <v>0</v>
      </c>
      <c r="C46" s="18"/>
      <c r="D46" s="18"/>
      <c r="E46" s="18"/>
      <c r="F46" s="18"/>
      <c r="G46" s="48" t="n">
        <f aca="false">IF(A46=B46,0,ABS((N(F46)-B46))/(ABS(A46-B46))*E46)</f>
        <v>0</v>
      </c>
      <c r="H46" s="48" t="n">
        <f aca="false">IF(AND($D$33="",$D$34=""),N(F46)*G46,N(F46)*E46)</f>
        <v>0</v>
      </c>
    </row>
    <row r="47" s="35" customFormat="true" ht="11.25" hidden="false" customHeight="true" outlineLevel="0" collapsed="false">
      <c r="A47" s="47" t="n">
        <f aca="false">$D$33</f>
        <v>0</v>
      </c>
      <c r="B47" s="47" t="n">
        <f aca="false">$D$34</f>
        <v>0</v>
      </c>
      <c r="C47" s="18"/>
      <c r="D47" s="18"/>
      <c r="E47" s="18"/>
      <c r="F47" s="18"/>
      <c r="G47" s="48" t="n">
        <f aca="false">IF(A47=B47,0,ABS((N(F47)-B47))/(ABS(A47-B47))*E47)</f>
        <v>0</v>
      </c>
      <c r="H47" s="48" t="n">
        <f aca="false">IF(AND($D$33="",$D$34=""),N(F47)*G47,N(F47)*E47)</f>
        <v>0</v>
      </c>
    </row>
    <row r="48" s="35" customFormat="true" ht="11.25" hidden="false" customHeight="true" outlineLevel="0" collapsed="false">
      <c r="A48" s="47" t="n">
        <f aca="false">$D$33</f>
        <v>0</v>
      </c>
      <c r="B48" s="47" t="n">
        <f aca="false">$D$34</f>
        <v>0</v>
      </c>
      <c r="C48" s="18"/>
      <c r="D48" s="18"/>
      <c r="E48" s="18"/>
      <c r="F48" s="18"/>
      <c r="G48" s="48" t="n">
        <f aca="false">IF(A48=B48,0,ABS((N(F48)-B48))/(ABS(A48-B48))*E48)</f>
        <v>0</v>
      </c>
      <c r="H48" s="48" t="n">
        <f aca="false">IF(AND($D$33="",$D$34=""),N(F48)*G48,N(F48)*E48)</f>
        <v>0</v>
      </c>
    </row>
    <row r="49" s="35" customFormat="true" ht="11.25" hidden="false" customHeight="true" outlineLevel="0" collapsed="false">
      <c r="A49" s="47" t="n">
        <f aca="false">$D$33</f>
        <v>0</v>
      </c>
      <c r="B49" s="47" t="n">
        <f aca="false">$D$34</f>
        <v>0</v>
      </c>
      <c r="C49" s="18"/>
      <c r="D49" s="18"/>
      <c r="E49" s="18"/>
      <c r="F49" s="18"/>
      <c r="G49" s="48" t="n">
        <f aca="false">IF(A49=B49,0,ABS((N(F49)-B49))/(ABS(A49-B49))*E49)</f>
        <v>0</v>
      </c>
      <c r="H49" s="48" t="n">
        <f aca="false">IF(AND($D$33="",$D$34=""),N(F49)*G49,N(F49)*E49)</f>
        <v>0</v>
      </c>
    </row>
    <row r="50" s="35" customFormat="true" ht="11.25" hidden="false" customHeight="true" outlineLevel="0" collapsed="false">
      <c r="A50" s="47" t="n">
        <f aca="false">$D$33</f>
        <v>0</v>
      </c>
      <c r="B50" s="47" t="n">
        <f aca="false">$D$34</f>
        <v>0</v>
      </c>
      <c r="C50" s="18"/>
      <c r="D50" s="18"/>
      <c r="E50" s="18"/>
      <c r="F50" s="18"/>
      <c r="G50" s="48" t="n">
        <f aca="false">IF(A50=B50,0,ABS((N(F50)-B50))/(ABS(A50-B50))*E50)</f>
        <v>0</v>
      </c>
      <c r="H50" s="48" t="n">
        <f aca="false">IF(AND($D$33="",$D$34=""),N(F50)*G50,N(F50)*E50)</f>
        <v>0</v>
      </c>
    </row>
    <row r="51" s="35" customFormat="true" ht="11.25" hidden="false" customHeight="true" outlineLevel="0" collapsed="false">
      <c r="A51" s="47" t="n">
        <f aca="false">$D$33</f>
        <v>0</v>
      </c>
      <c r="B51" s="47" t="n">
        <f aca="false">$D$34</f>
        <v>0</v>
      </c>
      <c r="C51" s="18"/>
      <c r="D51" s="18"/>
      <c r="E51" s="18"/>
      <c r="F51" s="18"/>
      <c r="G51" s="48" t="n">
        <f aca="false">IF(A51=B51,0,ABS((N(F51)-B51))/(ABS(A51-B51))*E51)</f>
        <v>0</v>
      </c>
      <c r="H51" s="48" t="n">
        <f aca="false">IF(AND($D$33="",$D$34=""),N(F51)*G51,N(F51)*E51)</f>
        <v>0</v>
      </c>
    </row>
    <row r="52" s="35" customFormat="true" ht="11.25" hidden="false" customHeight="true" outlineLevel="0" collapsed="false">
      <c r="A52" s="47" t="n">
        <f aca="false">$D$33</f>
        <v>0</v>
      </c>
      <c r="B52" s="47" t="n">
        <f aca="false">$D$34</f>
        <v>0</v>
      </c>
      <c r="C52" s="18"/>
      <c r="D52" s="18"/>
      <c r="E52" s="18"/>
      <c r="F52" s="18"/>
      <c r="G52" s="48" t="n">
        <f aca="false">IF(A52=B52,0,ABS((N(F52)-B52))/(ABS(A52-B52))*E52)</f>
        <v>0</v>
      </c>
      <c r="H52" s="48" t="n">
        <f aca="false">IF(AND($D$33="",$D$34=""),N(F52)*G52,N(F52)*E52)</f>
        <v>0</v>
      </c>
    </row>
    <row r="53" s="35" customFormat="true" ht="11.25" hidden="false" customHeight="true" outlineLevel="0" collapsed="false">
      <c r="A53" s="47" t="n">
        <f aca="false">$D$33</f>
        <v>0</v>
      </c>
      <c r="B53" s="47" t="n">
        <f aca="false">$D$34</f>
        <v>0</v>
      </c>
      <c r="C53" s="18"/>
      <c r="D53" s="18"/>
      <c r="E53" s="18"/>
      <c r="F53" s="18"/>
      <c r="G53" s="48" t="n">
        <f aca="false">IF(A53=B53,0,ABS((N(F53)-B53))/(ABS(A53-B53))*E53)</f>
        <v>0</v>
      </c>
      <c r="H53" s="48" t="n">
        <f aca="false">IF(AND($D$33="",$D$34=""),N(F53)*G53,N(F53)*E53)</f>
        <v>0</v>
      </c>
    </row>
    <row r="54" s="35" customFormat="true" ht="11.25" hidden="false" customHeight="true" outlineLevel="0" collapsed="false">
      <c r="A54" s="47" t="n">
        <f aca="false">$D$33</f>
        <v>0</v>
      </c>
      <c r="B54" s="47" t="n">
        <f aca="false">$D$34</f>
        <v>0</v>
      </c>
      <c r="C54" s="18"/>
      <c r="D54" s="18"/>
      <c r="E54" s="18"/>
      <c r="F54" s="18"/>
      <c r="G54" s="48" t="n">
        <f aca="false">IF(A54=B54,0,ABS((N(F54)-B54))/(ABS(A54-B54))*E54)</f>
        <v>0</v>
      </c>
      <c r="H54" s="48" t="n">
        <f aca="false">IF(AND($D$33="",$D$34=""),N(F54)*G54,N(F54)*E54)</f>
        <v>0</v>
      </c>
    </row>
    <row r="55" s="35" customFormat="true" ht="11.25" hidden="false" customHeight="true" outlineLevel="0" collapsed="false">
      <c r="A55" s="47" t="n">
        <f aca="false">$D$33</f>
        <v>0</v>
      </c>
      <c r="B55" s="47" t="n">
        <f aca="false">$D$34</f>
        <v>0</v>
      </c>
      <c r="C55" s="18"/>
      <c r="D55" s="18"/>
      <c r="E55" s="18"/>
      <c r="F55" s="18"/>
      <c r="G55" s="48" t="n">
        <f aca="false">IF(A55=B55,0,ABS((N(F55)-B55))/(ABS(A55-B55))*E55)</f>
        <v>0</v>
      </c>
      <c r="H55" s="48" t="n">
        <f aca="false">IF(AND($D$33="",$D$34=""),N(F55)*G55,N(F55)*E55)</f>
        <v>0</v>
      </c>
    </row>
    <row r="56" s="35" customFormat="true" ht="11.25" hidden="false" customHeight="true" outlineLevel="0" collapsed="false">
      <c r="A56" s="47" t="n">
        <f aca="false">$D$33</f>
        <v>0</v>
      </c>
      <c r="B56" s="47" t="n">
        <f aca="false">$D$34</f>
        <v>0</v>
      </c>
      <c r="C56" s="18"/>
      <c r="D56" s="18"/>
      <c r="E56" s="18"/>
      <c r="F56" s="18"/>
      <c r="G56" s="48" t="n">
        <f aca="false">IF(A56=B56,0,ABS((N(F56)-B56))/(ABS(A56-B56))*E56)</f>
        <v>0</v>
      </c>
      <c r="H56" s="48" t="n">
        <f aca="false">IF(AND($D$33="",$D$34=""),N(F56)*G56,N(F56)*E56)</f>
        <v>0</v>
      </c>
    </row>
    <row r="57" s="35" customFormat="true" ht="11.25" hidden="false" customHeight="true" outlineLevel="0" collapsed="false">
      <c r="A57" s="47" t="n">
        <f aca="false">$D$33</f>
        <v>0</v>
      </c>
      <c r="B57" s="47" t="n">
        <f aca="false">$D$34</f>
        <v>0</v>
      </c>
      <c r="C57" s="18"/>
      <c r="D57" s="18"/>
      <c r="E57" s="18"/>
      <c r="F57" s="18"/>
      <c r="G57" s="48" t="n">
        <f aca="false">IF(A57=B57,0,ABS((N(F57)-B57))/(ABS(A57-B57))*E57)</f>
        <v>0</v>
      </c>
      <c r="H57" s="48" t="n">
        <f aca="false">IF(AND($D$33="",$D$34=""),N(F57)*G57,N(F57)*E57)</f>
        <v>0</v>
      </c>
    </row>
    <row r="58" s="35" customFormat="true" ht="11.25" hidden="false" customHeight="true" outlineLevel="0" collapsed="false">
      <c r="A58" s="47" t="n">
        <f aca="false">$D$33</f>
        <v>0</v>
      </c>
      <c r="B58" s="47" t="n">
        <f aca="false">$D$34</f>
        <v>0</v>
      </c>
      <c r="C58" s="18"/>
      <c r="D58" s="18"/>
      <c r="E58" s="18"/>
      <c r="F58" s="18"/>
      <c r="G58" s="48" t="n">
        <f aca="false">IF(A58=B58,0,ABS((N(F58)-B58))/(ABS(A58-B58))*E58)</f>
        <v>0</v>
      </c>
      <c r="H58" s="48" t="n">
        <f aca="false">IF(AND($D$33="",$D$34=""),N(F58)*G58,N(F58)*E58)</f>
        <v>0</v>
      </c>
    </row>
    <row r="59" s="35" customFormat="true" ht="11.25" hidden="false" customHeight="true" outlineLevel="0" collapsed="false">
      <c r="A59" s="47" t="n">
        <f aca="false">$D$33</f>
        <v>0</v>
      </c>
      <c r="B59" s="47" t="n">
        <f aca="false">$D$34</f>
        <v>0</v>
      </c>
      <c r="C59" s="18"/>
      <c r="D59" s="18"/>
      <c r="E59" s="18"/>
      <c r="F59" s="18"/>
      <c r="G59" s="48" t="n">
        <f aca="false">IF(A59=B59,0,ABS((N(F59)-B59))/(ABS(A59-B59))*E59)</f>
        <v>0</v>
      </c>
      <c r="H59" s="48" t="n">
        <f aca="false">IF(AND($D$33="",$D$34=""),N(F59)*G59,N(F59)*E59)</f>
        <v>0</v>
      </c>
    </row>
    <row r="60" s="35" customFormat="true" ht="11.25" hidden="false" customHeight="true" outlineLevel="0" collapsed="false">
      <c r="A60" s="47" t="n">
        <f aca="false">$D$33</f>
        <v>0</v>
      </c>
      <c r="B60" s="47" t="n">
        <f aca="false">$D$34</f>
        <v>0</v>
      </c>
      <c r="C60" s="18"/>
      <c r="D60" s="18"/>
      <c r="E60" s="18"/>
      <c r="F60" s="18"/>
      <c r="G60" s="48" t="n">
        <f aca="false">IF(A60=B60,0,ABS((N(F60)-B60))/(ABS(A60-B60))*E60)</f>
        <v>0</v>
      </c>
      <c r="H60" s="48" t="n">
        <f aca="false">IF(AND($D$33="",$D$34=""),N(F60)*G60,N(F60)*E60)</f>
        <v>0</v>
      </c>
    </row>
    <row r="61" s="35" customFormat="true" ht="11.25" hidden="false" customHeight="true" outlineLevel="0" collapsed="false">
      <c r="A61" s="47" t="n">
        <f aca="false">$D$33</f>
        <v>0</v>
      </c>
      <c r="B61" s="47" t="n">
        <f aca="false">$D$34</f>
        <v>0</v>
      </c>
      <c r="C61" s="18"/>
      <c r="D61" s="18"/>
      <c r="E61" s="18"/>
      <c r="F61" s="18"/>
      <c r="G61" s="48" t="n">
        <f aca="false">IF(A61=B61,0,ABS((N(F61)-B61))/(ABS(A61-B61))*E61)</f>
        <v>0</v>
      </c>
      <c r="H61" s="48" t="n">
        <f aca="false">IF(AND($D$33="",$D$34=""),N(F61)*G61,N(F61)*E61)</f>
        <v>0</v>
      </c>
    </row>
    <row r="62" s="35" customFormat="true" ht="11.25" hidden="false" customHeight="true" outlineLevel="0" collapsed="false">
      <c r="A62" s="47" t="n">
        <f aca="false">$D$33</f>
        <v>0</v>
      </c>
      <c r="B62" s="47" t="n">
        <f aca="false">$D$34</f>
        <v>0</v>
      </c>
      <c r="C62" s="18"/>
      <c r="D62" s="18"/>
      <c r="E62" s="18"/>
      <c r="F62" s="18"/>
      <c r="G62" s="48" t="n">
        <f aca="false">IF(A62=B62,0,ABS((N(F62)-B62))/(ABS(A62-B62))*E62)</f>
        <v>0</v>
      </c>
      <c r="H62" s="48" t="n">
        <f aca="false">IF(AND($D$33="",$D$34=""),N(F62)*G62,N(F62)*E62)</f>
        <v>0</v>
      </c>
    </row>
    <row r="63" s="35" customFormat="true" ht="11.25" hidden="false" customHeight="true" outlineLevel="0" collapsed="false">
      <c r="A63" s="47" t="n">
        <f aca="false">$D$33</f>
        <v>0</v>
      </c>
      <c r="B63" s="47" t="n">
        <f aca="false">$D$34</f>
        <v>0</v>
      </c>
      <c r="C63" s="18"/>
      <c r="D63" s="18"/>
      <c r="E63" s="18"/>
      <c r="F63" s="18"/>
      <c r="G63" s="48" t="n">
        <f aca="false">IF(A63=B63,0,ABS((N(F63)-B63))/(ABS(A63-B63))*E63)</f>
        <v>0</v>
      </c>
      <c r="H63" s="48" t="n">
        <f aca="false">IF(AND($D$33="",$D$34=""),N(F63)*G63,N(F63)*E63)</f>
        <v>0</v>
      </c>
    </row>
    <row r="64" s="35" customFormat="true" ht="11.25" hidden="false" customHeight="true" outlineLevel="0" collapsed="false">
      <c r="A64" s="47" t="n">
        <f aca="false">$D$33</f>
        <v>0</v>
      </c>
      <c r="B64" s="47" t="n">
        <f aca="false">$D$34</f>
        <v>0</v>
      </c>
      <c r="C64" s="18"/>
      <c r="D64" s="18"/>
      <c r="E64" s="18"/>
      <c r="F64" s="18"/>
      <c r="G64" s="48" t="n">
        <f aca="false">IF(A64=B64,0,ABS((N(F64)-B64))/(ABS(A64-B64))*E64)</f>
        <v>0</v>
      </c>
      <c r="H64" s="48" t="n">
        <f aca="false">IF(AND($D$33="",$D$34=""),N(F64)*G64,N(F64)*E64)</f>
        <v>0</v>
      </c>
    </row>
    <row r="65" s="35" customFormat="true" ht="11.25" hidden="false" customHeight="true" outlineLevel="0" collapsed="false">
      <c r="A65" s="17"/>
      <c r="B65" s="17"/>
      <c r="C65" s="49" t="s">
        <v>38</v>
      </c>
      <c r="D65" s="49"/>
      <c r="E65" s="17" t="n">
        <f aca="false">SUM(E43:E64)</f>
        <v>0</v>
      </c>
      <c r="F65" s="17"/>
      <c r="G65" s="48" t="n">
        <f aca="false">SUM(G43:G64)</f>
        <v>0</v>
      </c>
      <c r="H65" s="48" t="n">
        <f aca="false">SUM(H43:H64)</f>
        <v>0</v>
      </c>
    </row>
    <row r="66" s="35" customFormat="true" ht="8.25" hidden="false" customHeight="true" outlineLevel="0" collapsed="false">
      <c r="A66" s="36"/>
      <c r="B66" s="36"/>
      <c r="C66" s="36"/>
    </row>
    <row r="67" s="43" customFormat="true" ht="22.5" hidden="false" customHeight="true" outlineLevel="0" collapsed="false">
      <c r="A67" s="42" t="s">
        <v>39</v>
      </c>
      <c r="B67" s="42"/>
      <c r="C67" s="42"/>
      <c r="D67" s="42"/>
      <c r="E67" s="42"/>
      <c r="F67" s="42"/>
      <c r="G67" s="42"/>
      <c r="H67" s="42"/>
    </row>
    <row r="68" s="35" customFormat="true" ht="7.5" hidden="false" customHeight="true" outlineLevel="0" collapsed="false">
      <c r="A68" s="44"/>
      <c r="B68" s="36"/>
      <c r="C68" s="36"/>
    </row>
    <row r="69" s="35" customFormat="true" ht="41.7" hidden="false" customHeight="true" outlineLevel="0" collapsed="false">
      <c r="A69" s="45" t="s">
        <v>31</v>
      </c>
      <c r="B69" s="45" t="s">
        <v>32</v>
      </c>
      <c r="C69" s="46" t="s">
        <v>33</v>
      </c>
      <c r="D69" s="46"/>
      <c r="E69" s="46" t="s">
        <v>34</v>
      </c>
      <c r="F69" s="46" t="s">
        <v>35</v>
      </c>
      <c r="G69" s="46" t="s">
        <v>40</v>
      </c>
      <c r="H69" s="46" t="s">
        <v>37</v>
      </c>
    </row>
    <row r="70" s="35" customFormat="true" ht="11.25" hidden="false" customHeight="true" outlineLevel="0" collapsed="false">
      <c r="A70" s="47" t="n">
        <f aca="false">$D$33</f>
        <v>0</v>
      </c>
      <c r="B70" s="47" t="n">
        <f aca="false">$D$34</f>
        <v>0</v>
      </c>
      <c r="C70" s="18"/>
      <c r="D70" s="18"/>
      <c r="E70" s="18"/>
      <c r="F70" s="18"/>
      <c r="G70" s="48" t="n">
        <f aca="false">IF(A70=B70,0,ABS((N(F70)-B70))/(ABS(A70-B70))*E70)</f>
        <v>0</v>
      </c>
      <c r="H70" s="48" t="n">
        <f aca="false">IF(AND($D$33="",$D$34=""),N(F70)*G70,N(F70)*E70)</f>
        <v>0</v>
      </c>
    </row>
    <row r="71" s="35" customFormat="true" ht="11.25" hidden="false" customHeight="true" outlineLevel="0" collapsed="false">
      <c r="A71" s="47" t="n">
        <f aca="false">$D$33</f>
        <v>0</v>
      </c>
      <c r="B71" s="47" t="n">
        <f aca="false">$D$34</f>
        <v>0</v>
      </c>
      <c r="C71" s="18"/>
      <c r="D71" s="18"/>
      <c r="E71" s="18"/>
      <c r="F71" s="18"/>
      <c r="G71" s="48" t="n">
        <f aca="false">IF(A71=B71,0,ABS((N(F71)-B71))/(ABS(A71-B71))*E71)</f>
        <v>0</v>
      </c>
      <c r="H71" s="48" t="n">
        <f aca="false">IF(AND($D$33="",$D$34=""),N(F71)*G71,N(F71)*E71)</f>
        <v>0</v>
      </c>
    </row>
    <row r="72" s="35" customFormat="true" ht="11.25" hidden="false" customHeight="true" outlineLevel="0" collapsed="false">
      <c r="A72" s="47" t="n">
        <f aca="false">$D$33</f>
        <v>0</v>
      </c>
      <c r="B72" s="47" t="n">
        <f aca="false">$D$34</f>
        <v>0</v>
      </c>
      <c r="C72" s="18"/>
      <c r="D72" s="18"/>
      <c r="E72" s="18"/>
      <c r="F72" s="18"/>
      <c r="G72" s="48" t="n">
        <f aca="false">IF(A72=B72,0,ABS((N(F72)-B72))/(ABS(A72-B72))*E72)</f>
        <v>0</v>
      </c>
      <c r="H72" s="48" t="n">
        <f aca="false">IF(AND($D$33="",$D$34=""),N(F72)*G72,N(F72)*E72)</f>
        <v>0</v>
      </c>
    </row>
    <row r="73" s="35" customFormat="true" ht="11.25" hidden="false" customHeight="true" outlineLevel="0" collapsed="false">
      <c r="A73" s="47" t="n">
        <f aca="false">$D$33</f>
        <v>0</v>
      </c>
      <c r="B73" s="47" t="n">
        <f aca="false">$D$34</f>
        <v>0</v>
      </c>
      <c r="C73" s="18"/>
      <c r="D73" s="18"/>
      <c r="E73" s="18"/>
      <c r="F73" s="18"/>
      <c r="G73" s="48" t="n">
        <f aca="false">IF(A73=B73,0,ABS((N(F73)-B73))/(ABS(A73-B73))*E73)</f>
        <v>0</v>
      </c>
      <c r="H73" s="48" t="n">
        <f aca="false">IF(AND($D$33="",$D$34=""),N(F73)*G73,N(F73)*E73)</f>
        <v>0</v>
      </c>
    </row>
    <row r="74" s="35" customFormat="true" ht="11.25" hidden="false" customHeight="true" outlineLevel="0" collapsed="false">
      <c r="A74" s="47" t="n">
        <f aca="false">$D$33</f>
        <v>0</v>
      </c>
      <c r="B74" s="47" t="n">
        <f aca="false">$D$34</f>
        <v>0</v>
      </c>
      <c r="C74" s="18"/>
      <c r="D74" s="18"/>
      <c r="E74" s="18"/>
      <c r="F74" s="18"/>
      <c r="G74" s="48" t="n">
        <f aca="false">IF(A74=B74,0,ABS((N(F74)-B74))/(ABS(A74-B74))*E74)</f>
        <v>0</v>
      </c>
      <c r="H74" s="48" t="n">
        <f aca="false">IF(AND($D$33="",$D$34=""),N(F74)*G74,N(F74)*E74)</f>
        <v>0</v>
      </c>
    </row>
    <row r="75" s="35" customFormat="true" ht="11.25" hidden="false" customHeight="true" outlineLevel="0" collapsed="false">
      <c r="A75" s="47" t="n">
        <f aca="false">$D$33</f>
        <v>0</v>
      </c>
      <c r="B75" s="47" t="n">
        <f aca="false">$D$34</f>
        <v>0</v>
      </c>
      <c r="C75" s="18"/>
      <c r="D75" s="18"/>
      <c r="E75" s="18"/>
      <c r="F75" s="18"/>
      <c r="G75" s="48" t="n">
        <f aca="false">IF(A75=B75,0,ABS((N(F75)-B75))/(ABS(A75-B75))*E75)</f>
        <v>0</v>
      </c>
      <c r="H75" s="48" t="n">
        <f aca="false">IF(AND($D$33="",$D$34=""),N(F75)*G75,N(F75)*E75)</f>
        <v>0</v>
      </c>
    </row>
    <row r="76" s="35" customFormat="true" ht="11.25" hidden="false" customHeight="true" outlineLevel="0" collapsed="false">
      <c r="A76" s="47" t="n">
        <f aca="false">$D$33</f>
        <v>0</v>
      </c>
      <c r="B76" s="47" t="n">
        <f aca="false">$D$34</f>
        <v>0</v>
      </c>
      <c r="C76" s="18"/>
      <c r="D76" s="18"/>
      <c r="E76" s="18"/>
      <c r="F76" s="18"/>
      <c r="G76" s="48" t="n">
        <f aca="false">IF(A76=B76,0,ABS((N(F76)-B76))/(ABS(A76-B76))*E76)</f>
        <v>0</v>
      </c>
      <c r="H76" s="48" t="n">
        <f aca="false">IF(AND($D$33="",$D$34=""),N(F76)*G76,N(F76)*E76)</f>
        <v>0</v>
      </c>
    </row>
    <row r="77" s="35" customFormat="true" ht="11.25" hidden="false" customHeight="true" outlineLevel="0" collapsed="false">
      <c r="A77" s="47" t="n">
        <f aca="false">$D$33</f>
        <v>0</v>
      </c>
      <c r="B77" s="47" t="n">
        <f aca="false">$D$34</f>
        <v>0</v>
      </c>
      <c r="C77" s="18"/>
      <c r="D77" s="18"/>
      <c r="E77" s="18"/>
      <c r="F77" s="18"/>
      <c r="G77" s="48" t="n">
        <f aca="false">IF(A77=B77,0,ABS((N(F77)-B77))/(ABS(A77-B77))*E77)</f>
        <v>0</v>
      </c>
      <c r="H77" s="48" t="n">
        <f aca="false">IF(AND($D$33="",$D$34=""),N(F77)*G77,N(F77)*E77)</f>
        <v>0</v>
      </c>
    </row>
    <row r="78" s="35" customFormat="true" ht="11.25" hidden="false" customHeight="true" outlineLevel="0" collapsed="false">
      <c r="A78" s="47" t="n">
        <f aca="false">$D$33</f>
        <v>0</v>
      </c>
      <c r="B78" s="47" t="n">
        <f aca="false">$D$34</f>
        <v>0</v>
      </c>
      <c r="C78" s="18"/>
      <c r="D78" s="18"/>
      <c r="E78" s="18"/>
      <c r="F78" s="18"/>
      <c r="G78" s="48" t="n">
        <f aca="false">IF(A78=B78,0,ABS((N(F78)-B78))/(ABS(A78-B78))*E78)</f>
        <v>0</v>
      </c>
      <c r="H78" s="48" t="n">
        <f aca="false">IF(AND($D$33="",$D$34=""),N(F78)*G78,N(F78)*E78)</f>
        <v>0</v>
      </c>
    </row>
    <row r="79" s="35" customFormat="true" ht="11.25" hidden="false" customHeight="true" outlineLevel="0" collapsed="false">
      <c r="A79" s="47" t="n">
        <f aca="false">$D$33</f>
        <v>0</v>
      </c>
      <c r="B79" s="47" t="n">
        <f aca="false">$D$34</f>
        <v>0</v>
      </c>
      <c r="C79" s="18"/>
      <c r="D79" s="18"/>
      <c r="E79" s="18"/>
      <c r="F79" s="18"/>
      <c r="G79" s="48" t="n">
        <f aca="false">IF(A79=B79,0,ABS((N(F79)-B79))/(ABS(A79-B79))*E79)</f>
        <v>0</v>
      </c>
      <c r="H79" s="48" t="n">
        <f aca="false">IF(AND($D$33="",$D$34=""),N(F79)*G79,N(F79)*E79)</f>
        <v>0</v>
      </c>
    </row>
    <row r="80" s="35" customFormat="true" ht="11.25" hidden="false" customHeight="true" outlineLevel="0" collapsed="false">
      <c r="A80" s="47" t="n">
        <f aca="false">$D$33</f>
        <v>0</v>
      </c>
      <c r="B80" s="47" t="n">
        <f aca="false">$D$34</f>
        <v>0</v>
      </c>
      <c r="C80" s="18"/>
      <c r="D80" s="18"/>
      <c r="E80" s="18"/>
      <c r="F80" s="18"/>
      <c r="G80" s="48" t="n">
        <f aca="false">IF(A80=B80,0,ABS((N(F80)-B80))/(ABS(A80-B80))*E80)</f>
        <v>0</v>
      </c>
      <c r="H80" s="48" t="n">
        <f aca="false">IF(AND($D$33="",$D$34=""),N(F80)*G80,N(F80)*E80)</f>
        <v>0</v>
      </c>
    </row>
    <row r="81" s="35" customFormat="true" ht="11.25" hidden="false" customHeight="true" outlineLevel="0" collapsed="false">
      <c r="A81" s="47" t="n">
        <f aca="false">$D$33</f>
        <v>0</v>
      </c>
      <c r="B81" s="47" t="n">
        <f aca="false">$D$34</f>
        <v>0</v>
      </c>
      <c r="C81" s="18"/>
      <c r="D81" s="18"/>
      <c r="E81" s="18"/>
      <c r="F81" s="18"/>
      <c r="G81" s="48" t="n">
        <f aca="false">IF(A81=B81,0,ABS((N(F81)-B81))/(ABS(A81-B81))*E81)</f>
        <v>0</v>
      </c>
      <c r="H81" s="48" t="n">
        <f aca="false">IF(AND($D$33="",$D$34=""),N(F81)*G81,N(F81)*E81)</f>
        <v>0</v>
      </c>
    </row>
    <row r="82" customFormat="false" ht="11.25" hidden="false" customHeight="true" outlineLevel="0" collapsed="false">
      <c r="A82" s="47" t="n">
        <f aca="false">$D$33</f>
        <v>0</v>
      </c>
      <c r="B82" s="47" t="n">
        <f aca="false">$D$34</f>
        <v>0</v>
      </c>
      <c r="C82" s="18"/>
      <c r="D82" s="18"/>
      <c r="E82" s="18"/>
      <c r="F82" s="18"/>
      <c r="G82" s="48" t="n">
        <f aca="false">IF(A82=B82,0,ABS((N(F82)-B82))/(ABS(A82-B82))*E82)</f>
        <v>0</v>
      </c>
      <c r="H82" s="48" t="n">
        <f aca="false">IF(AND($D$33="",$D$34=""),N(F82)*G82,N(F82)*E82)</f>
        <v>0</v>
      </c>
    </row>
    <row r="83" customFormat="false" ht="11.25" hidden="false" customHeight="true" outlineLevel="0" collapsed="false">
      <c r="A83" s="47" t="n">
        <f aca="false">$D$33</f>
        <v>0</v>
      </c>
      <c r="B83" s="47" t="n">
        <f aca="false">$D$34</f>
        <v>0</v>
      </c>
      <c r="C83" s="18"/>
      <c r="D83" s="18"/>
      <c r="E83" s="18"/>
      <c r="F83" s="18"/>
      <c r="G83" s="48" t="n">
        <f aca="false">IF(A83=B83,0,ABS((N(F83)-B83))/(ABS(A83-B83))*E83)</f>
        <v>0</v>
      </c>
      <c r="H83" s="48" t="n">
        <f aca="false">IF(AND($D$33="",$D$34=""),N(F83)*G83,N(F83)*E83)</f>
        <v>0</v>
      </c>
    </row>
    <row r="84" customFormat="false" ht="11.25" hidden="false" customHeight="true" outlineLevel="0" collapsed="false">
      <c r="A84" s="47" t="n">
        <f aca="false">$D$33</f>
        <v>0</v>
      </c>
      <c r="B84" s="47" t="n">
        <f aca="false">$D$34</f>
        <v>0</v>
      </c>
      <c r="C84" s="18"/>
      <c r="D84" s="18"/>
      <c r="E84" s="18"/>
      <c r="F84" s="18"/>
      <c r="G84" s="48" t="n">
        <f aca="false">IF(A84=B84,0,ABS((N(F84)-B84))/(ABS(A84-B84))*E84)</f>
        <v>0</v>
      </c>
      <c r="H84" s="48" t="n">
        <f aca="false">IF(AND($D$33="",$D$34=""),N(F84)*G84,N(F84)*E84)</f>
        <v>0</v>
      </c>
    </row>
    <row r="85" customFormat="false" ht="11.25" hidden="false" customHeight="true" outlineLevel="0" collapsed="false">
      <c r="A85" s="47" t="n">
        <f aca="false">$D$33</f>
        <v>0</v>
      </c>
      <c r="B85" s="47" t="n">
        <f aca="false">$D$34</f>
        <v>0</v>
      </c>
      <c r="C85" s="18"/>
      <c r="D85" s="18"/>
      <c r="E85" s="18"/>
      <c r="F85" s="18"/>
      <c r="G85" s="48" t="n">
        <f aca="false">IF(A85=B85,0,ABS((N(F85)-B85))/(ABS(A85-B85))*E85)</f>
        <v>0</v>
      </c>
      <c r="H85" s="48" t="n">
        <f aca="false">IF(AND($D$33="",$D$34=""),N(F85)*G85,N(F85)*E85)</f>
        <v>0</v>
      </c>
    </row>
    <row r="86" s="35" customFormat="true" ht="11.25" hidden="false" customHeight="true" outlineLevel="0" collapsed="false">
      <c r="A86" s="47" t="n">
        <f aca="false">$D$33</f>
        <v>0</v>
      </c>
      <c r="B86" s="47" t="n">
        <f aca="false">$D$34</f>
        <v>0</v>
      </c>
      <c r="C86" s="18"/>
      <c r="D86" s="18"/>
      <c r="E86" s="18"/>
      <c r="F86" s="18"/>
      <c r="G86" s="48" t="n">
        <f aca="false">IF(A86=B86,0,ABS((N(F86)-B86))/(ABS(A86-B86))*E86)</f>
        <v>0</v>
      </c>
      <c r="H86" s="48" t="n">
        <f aca="false">IF(AND($D$33="",$D$34=""),N(F86)*G86,N(F86)*E86)</f>
        <v>0</v>
      </c>
    </row>
    <row r="87" s="35" customFormat="true" ht="11.25" hidden="false" customHeight="true" outlineLevel="0" collapsed="false">
      <c r="A87" s="47" t="n">
        <f aca="false">$D$33</f>
        <v>0</v>
      </c>
      <c r="B87" s="47" t="n">
        <f aca="false">$D$34</f>
        <v>0</v>
      </c>
      <c r="C87" s="18"/>
      <c r="D87" s="18"/>
      <c r="E87" s="18"/>
      <c r="F87" s="18"/>
      <c r="G87" s="48" t="n">
        <f aca="false">IF(A87=B87,0,ABS((N(F87)-B87))/(ABS(A87-B87))*E87)</f>
        <v>0</v>
      </c>
      <c r="H87" s="48" t="n">
        <f aca="false">IF(AND($D$33="",$D$34=""),N(F87)*G87,N(F87)*E87)</f>
        <v>0</v>
      </c>
    </row>
    <row r="88" s="35" customFormat="true" ht="11.25" hidden="false" customHeight="true" outlineLevel="0" collapsed="false">
      <c r="A88" s="47" t="n">
        <f aca="false">$D$33</f>
        <v>0</v>
      </c>
      <c r="B88" s="47" t="n">
        <f aca="false">$D$34</f>
        <v>0</v>
      </c>
      <c r="C88" s="18"/>
      <c r="D88" s="18"/>
      <c r="E88" s="18"/>
      <c r="F88" s="18"/>
      <c r="G88" s="48" t="n">
        <f aca="false">IF(A88=B88,0,ABS((N(F88)-B88))/(ABS(A88-B88))*E88)</f>
        <v>0</v>
      </c>
      <c r="H88" s="48" t="n">
        <f aca="false">IF(AND($D$33="",$D$34=""),N(F88)*G88,N(F88)*E88)</f>
        <v>0</v>
      </c>
    </row>
    <row r="89" s="35" customFormat="true" ht="11.25" hidden="false" customHeight="true" outlineLevel="0" collapsed="false">
      <c r="A89" s="47" t="n">
        <f aca="false">$D$33</f>
        <v>0</v>
      </c>
      <c r="B89" s="47" t="n">
        <f aca="false">$D$34</f>
        <v>0</v>
      </c>
      <c r="C89" s="18"/>
      <c r="D89" s="18"/>
      <c r="E89" s="18"/>
      <c r="F89" s="18"/>
      <c r="G89" s="48" t="n">
        <f aca="false">IF(A89=B89,0,ABS((N(F89)-B89))/(ABS(A89-B89))*E89)</f>
        <v>0</v>
      </c>
      <c r="H89" s="48" t="n">
        <f aca="false">IF(AND($D$33="",$D$34=""),N(F89)*G89,N(F89)*E89)</f>
        <v>0</v>
      </c>
    </row>
    <row r="90" customFormat="false" ht="11.25" hidden="false" customHeight="true" outlineLevel="0" collapsed="false">
      <c r="A90" s="47" t="n">
        <f aca="false">$D$33</f>
        <v>0</v>
      </c>
      <c r="B90" s="47" t="n">
        <f aca="false">$D$34</f>
        <v>0</v>
      </c>
      <c r="C90" s="18"/>
      <c r="D90" s="18"/>
      <c r="E90" s="18"/>
      <c r="F90" s="18"/>
      <c r="G90" s="48" t="n">
        <f aca="false">IF(A90=B90,0,ABS((N(F90)-B90))/(ABS(A90-B90))*E90)</f>
        <v>0</v>
      </c>
      <c r="H90" s="48" t="n">
        <f aca="false">IF(AND($D$33="",$D$34=""),N(F90)*G90,N(F90)*E90)</f>
        <v>0</v>
      </c>
    </row>
    <row r="91" customFormat="false" ht="11.25" hidden="false" customHeight="true" outlineLevel="0" collapsed="false">
      <c r="A91" s="47" t="n">
        <f aca="false">$D$33</f>
        <v>0</v>
      </c>
      <c r="B91" s="47" t="n">
        <f aca="false">$D$34</f>
        <v>0</v>
      </c>
      <c r="C91" s="18"/>
      <c r="D91" s="18"/>
      <c r="E91" s="18"/>
      <c r="F91" s="18"/>
      <c r="G91" s="48" t="n">
        <f aca="false">IF(A91=B91,0,ABS((N(F91)-B91))/(ABS(A91-B91))*E91)</f>
        <v>0</v>
      </c>
      <c r="H91" s="48" t="n">
        <f aca="false">IF(AND($D$33="",$D$34=""),N(F91)*G91,N(F91)*E91)</f>
        <v>0</v>
      </c>
    </row>
    <row r="92" s="35" customFormat="true" ht="10.5" hidden="false" customHeight="true" outlineLevel="0" collapsed="false">
      <c r="A92" s="17"/>
      <c r="B92" s="17"/>
      <c r="C92" s="49" t="s">
        <v>38</v>
      </c>
      <c r="D92" s="49"/>
      <c r="E92" s="17" t="n">
        <f aca="false">SUM(E70:E91)</f>
        <v>0</v>
      </c>
      <c r="F92" s="17"/>
      <c r="G92" s="48" t="n">
        <f aca="false">SUM(G70:G91)</f>
        <v>0</v>
      </c>
      <c r="H92" s="48" t="n">
        <f aca="false">SUM(H70:H91)</f>
        <v>0</v>
      </c>
    </row>
    <row r="93" customFormat="false" ht="8.25" hidden="false" customHeight="true" outlineLevel="0" collapsed="false">
      <c r="A93" s="36"/>
      <c r="B93" s="36"/>
      <c r="C93" s="36"/>
      <c r="D93" s="35"/>
      <c r="E93" s="35"/>
      <c r="F93" s="35"/>
      <c r="G93" s="35"/>
      <c r="H93" s="35"/>
    </row>
    <row r="94" s="43" customFormat="true" ht="30.75" hidden="false" customHeight="true" outlineLevel="0" collapsed="false">
      <c r="A94" s="50" t="s">
        <v>41</v>
      </c>
      <c r="B94" s="50"/>
      <c r="C94" s="50"/>
      <c r="D94" s="50"/>
      <c r="E94" s="50"/>
      <c r="F94" s="50"/>
      <c r="G94" s="50"/>
      <c r="H94" s="50"/>
    </row>
    <row r="95" s="43" customFormat="true" ht="39.6" hidden="false" customHeight="true" outlineLevel="0" collapsed="false">
      <c r="A95" s="31" t="s">
        <v>42</v>
      </c>
      <c r="B95" s="31"/>
      <c r="C95" s="31"/>
      <c r="D95" s="31"/>
      <c r="E95" s="31"/>
      <c r="F95" s="31"/>
      <c r="G95" s="31"/>
      <c r="H95" s="31"/>
    </row>
    <row r="96" s="43" customFormat="true" ht="7.2" hidden="false" customHeight="true" outlineLevel="0" collapsed="false">
      <c r="A96" s="51"/>
      <c r="B96" s="51"/>
      <c r="C96" s="51"/>
      <c r="D96" s="51"/>
      <c r="E96" s="51"/>
      <c r="F96" s="51"/>
      <c r="G96" s="51"/>
      <c r="H96" s="51"/>
    </row>
    <row r="97" s="43" customFormat="true" ht="38.4" hidden="false" customHeight="true" outlineLevel="0" collapsed="false">
      <c r="A97" s="31" t="s">
        <v>43</v>
      </c>
      <c r="B97" s="31"/>
      <c r="C97" s="31"/>
      <c r="D97" s="31"/>
      <c r="E97" s="31"/>
      <c r="F97" s="31"/>
      <c r="G97" s="31"/>
      <c r="H97" s="31"/>
    </row>
    <row r="98" s="35" customFormat="true" ht="7.5" hidden="false" customHeight="true" outlineLevel="0" collapsed="false">
      <c r="A98" s="44"/>
      <c r="B98" s="36"/>
      <c r="C98" s="36"/>
    </row>
    <row r="99" s="35" customFormat="true" ht="41.7" hidden="false" customHeight="true" outlineLevel="0" collapsed="false">
      <c r="A99" s="45" t="s">
        <v>31</v>
      </c>
      <c r="B99" s="45" t="s">
        <v>32</v>
      </c>
      <c r="C99" s="46" t="s">
        <v>33</v>
      </c>
      <c r="D99" s="46"/>
      <c r="E99" s="46" t="s">
        <v>34</v>
      </c>
      <c r="F99" s="46" t="s">
        <v>35</v>
      </c>
      <c r="G99" s="46" t="s">
        <v>44</v>
      </c>
      <c r="H99" s="46" t="s">
        <v>37</v>
      </c>
    </row>
    <row r="100" s="35" customFormat="true" ht="11.25" hidden="false" customHeight="true" outlineLevel="0" collapsed="false">
      <c r="A100" s="47" t="n">
        <f aca="false">$D$33</f>
        <v>0</v>
      </c>
      <c r="B100" s="47" t="n">
        <f aca="false">$D$34</f>
        <v>0</v>
      </c>
      <c r="C100" s="18"/>
      <c r="D100" s="18"/>
      <c r="E100" s="18"/>
      <c r="F100" s="18"/>
      <c r="G100" s="48" t="n">
        <f aca="false">IF(A100=B100,0,ABS((N(F100)-B100))/(ABS(A100-B100))*E100)</f>
        <v>0</v>
      </c>
      <c r="H100" s="48" t="n">
        <f aca="false">IF(AND($D$33="",$D$34=""),N(F100)*G100,N(F100)*E100)</f>
        <v>0</v>
      </c>
    </row>
    <row r="101" s="35" customFormat="true" ht="11.25" hidden="false" customHeight="true" outlineLevel="0" collapsed="false">
      <c r="A101" s="47" t="n">
        <f aca="false">$D$33</f>
        <v>0</v>
      </c>
      <c r="B101" s="47" t="n">
        <f aca="false">$D$34</f>
        <v>0</v>
      </c>
      <c r="C101" s="18"/>
      <c r="D101" s="18"/>
      <c r="E101" s="18"/>
      <c r="F101" s="18"/>
      <c r="G101" s="48" t="n">
        <f aca="false">IF(A101=B101,0,ABS((N(F101)-B101))/(ABS(A101-B101))*E101)</f>
        <v>0</v>
      </c>
      <c r="H101" s="48" t="n">
        <f aca="false">IF(AND($D$33="",$D$34=""),N(F101)*G101,N(F101)*E101)</f>
        <v>0</v>
      </c>
    </row>
    <row r="102" s="35" customFormat="true" ht="11.25" hidden="false" customHeight="true" outlineLevel="0" collapsed="false">
      <c r="A102" s="47" t="n">
        <f aca="false">$D$33</f>
        <v>0</v>
      </c>
      <c r="B102" s="47" t="n">
        <f aca="false">$D$34</f>
        <v>0</v>
      </c>
      <c r="C102" s="18"/>
      <c r="D102" s="18"/>
      <c r="E102" s="18"/>
      <c r="F102" s="18"/>
      <c r="G102" s="48" t="n">
        <f aca="false">IF(A102=B102,0,ABS((N(F102)-B102))/(ABS(A102-B102))*E102)</f>
        <v>0</v>
      </c>
      <c r="H102" s="48" t="n">
        <f aca="false">IF(AND($D$33="",$D$34=""),N(F102)*G102,N(F102)*E102)</f>
        <v>0</v>
      </c>
    </row>
    <row r="103" s="35" customFormat="true" ht="11.25" hidden="false" customHeight="true" outlineLevel="0" collapsed="false">
      <c r="A103" s="47" t="n">
        <f aca="false">$D$33</f>
        <v>0</v>
      </c>
      <c r="B103" s="47" t="n">
        <f aca="false">$D$34</f>
        <v>0</v>
      </c>
      <c r="C103" s="18"/>
      <c r="D103" s="18"/>
      <c r="E103" s="18"/>
      <c r="F103" s="18"/>
      <c r="G103" s="48" t="n">
        <f aca="false">IF(A103=B103,0,ABS((N(F103)-B103))/(ABS(A103-B103))*E103)</f>
        <v>0</v>
      </c>
      <c r="H103" s="48" t="n">
        <f aca="false">IF(AND($D$33="",$D$34=""),N(F103)*G103,N(F103)*E103)</f>
        <v>0</v>
      </c>
    </row>
    <row r="104" s="35" customFormat="true" ht="11.25" hidden="false" customHeight="true" outlineLevel="0" collapsed="false">
      <c r="A104" s="47" t="n">
        <f aca="false">$D$33</f>
        <v>0</v>
      </c>
      <c r="B104" s="47" t="n">
        <f aca="false">$D$34</f>
        <v>0</v>
      </c>
      <c r="C104" s="18"/>
      <c r="D104" s="18"/>
      <c r="E104" s="18"/>
      <c r="F104" s="18"/>
      <c r="G104" s="48" t="n">
        <f aca="false">IF(A104=B104,0,ABS((N(F104)-B104))/(ABS(A104-B104))*E104)</f>
        <v>0</v>
      </c>
      <c r="H104" s="48" t="n">
        <f aca="false">IF(AND($D$33="",$D$34=""),N(F104)*G104,N(F104)*E104)</f>
        <v>0</v>
      </c>
    </row>
    <row r="105" s="35" customFormat="true" ht="11.25" hidden="false" customHeight="true" outlineLevel="0" collapsed="false">
      <c r="A105" s="47" t="n">
        <f aca="false">$D$33</f>
        <v>0</v>
      </c>
      <c r="B105" s="47" t="n">
        <f aca="false">$D$34</f>
        <v>0</v>
      </c>
      <c r="C105" s="18"/>
      <c r="D105" s="18"/>
      <c r="E105" s="18"/>
      <c r="F105" s="18"/>
      <c r="G105" s="48" t="n">
        <f aca="false">IF(A105=B105,0,ABS((N(F105)-B105))/(ABS(A105-B105))*E105)</f>
        <v>0</v>
      </c>
      <c r="H105" s="48" t="n">
        <f aca="false">IF(AND($D$33="",$D$34=""),N(F105)*G105,N(F105)*E105)</f>
        <v>0</v>
      </c>
    </row>
    <row r="106" s="35" customFormat="true" ht="11.25" hidden="false" customHeight="true" outlineLevel="0" collapsed="false">
      <c r="A106" s="47" t="n">
        <f aca="false">$D$33</f>
        <v>0</v>
      </c>
      <c r="B106" s="47" t="n">
        <f aca="false">$D$34</f>
        <v>0</v>
      </c>
      <c r="C106" s="18"/>
      <c r="D106" s="18"/>
      <c r="E106" s="18"/>
      <c r="F106" s="18"/>
      <c r="G106" s="48" t="n">
        <f aca="false">IF(A106=B106,0,ABS((N(F106)-B106))/(ABS(A106-B106))*E106)</f>
        <v>0</v>
      </c>
      <c r="H106" s="48" t="n">
        <f aca="false">IF(AND($D$33="",$D$34=""),N(F106)*G106,N(F106)*E106)</f>
        <v>0</v>
      </c>
    </row>
    <row r="107" s="35" customFormat="true" ht="11.25" hidden="false" customHeight="true" outlineLevel="0" collapsed="false">
      <c r="A107" s="47" t="n">
        <f aca="false">$D$33</f>
        <v>0</v>
      </c>
      <c r="B107" s="47" t="n">
        <f aca="false">$D$34</f>
        <v>0</v>
      </c>
      <c r="C107" s="18"/>
      <c r="D107" s="18"/>
      <c r="E107" s="18"/>
      <c r="F107" s="18"/>
      <c r="G107" s="48" t="n">
        <f aca="false">IF(A107=B107,0,ABS((N(F107)-B107))/(ABS(A107-B107))*E107)</f>
        <v>0</v>
      </c>
      <c r="H107" s="48" t="n">
        <f aca="false">IF(AND($D$33="",$D$34=""),N(F107)*G107,N(F107)*E107)</f>
        <v>0</v>
      </c>
    </row>
    <row r="108" s="35" customFormat="true" ht="11.25" hidden="false" customHeight="true" outlineLevel="0" collapsed="false">
      <c r="A108" s="47" t="n">
        <f aca="false">$D$33</f>
        <v>0</v>
      </c>
      <c r="B108" s="47" t="n">
        <f aca="false">$D$34</f>
        <v>0</v>
      </c>
      <c r="C108" s="18"/>
      <c r="D108" s="18"/>
      <c r="E108" s="18"/>
      <c r="F108" s="18"/>
      <c r="G108" s="48" t="n">
        <f aca="false">IF(A108=B108,0,ABS((N(F108)-B108))/(ABS(A108-B108))*E108)</f>
        <v>0</v>
      </c>
      <c r="H108" s="48" t="n">
        <f aca="false">IF(AND($D$33="",$D$34=""),N(F108)*G108,N(F108)*E108)</f>
        <v>0</v>
      </c>
    </row>
    <row r="109" s="35" customFormat="true" ht="11.25" hidden="false" customHeight="true" outlineLevel="0" collapsed="false">
      <c r="A109" s="47" t="n">
        <f aca="false">$D$33</f>
        <v>0</v>
      </c>
      <c r="B109" s="47" t="n">
        <f aca="false">$D$34</f>
        <v>0</v>
      </c>
      <c r="C109" s="18"/>
      <c r="D109" s="18"/>
      <c r="E109" s="18"/>
      <c r="F109" s="18"/>
      <c r="G109" s="48" t="n">
        <f aca="false">IF(A109=B109,0,ABS((N(F109)-B109))/(ABS(A109-B109))*E109)</f>
        <v>0</v>
      </c>
      <c r="H109" s="48" t="n">
        <f aca="false">IF(AND($D$33="",$D$34=""),N(F109)*G109,N(F109)*E109)</f>
        <v>0</v>
      </c>
    </row>
    <row r="110" s="35" customFormat="true" ht="11.25" hidden="false" customHeight="true" outlineLevel="0" collapsed="false">
      <c r="A110" s="47" t="n">
        <f aca="false">$D$33</f>
        <v>0</v>
      </c>
      <c r="B110" s="47" t="n">
        <f aca="false">$D$34</f>
        <v>0</v>
      </c>
      <c r="C110" s="18"/>
      <c r="D110" s="18"/>
      <c r="E110" s="18"/>
      <c r="F110" s="18"/>
      <c r="G110" s="48" t="n">
        <f aca="false">IF(A110=B110,0,ABS((N(F110)-B110))/(ABS(A110-B110))*E110)</f>
        <v>0</v>
      </c>
      <c r="H110" s="48" t="n">
        <f aca="false">IF(AND($D$33="",$D$34=""),N(F110)*G110,N(F110)*E110)</f>
        <v>0</v>
      </c>
    </row>
    <row r="111" customFormat="false" ht="11.25" hidden="false" customHeight="true" outlineLevel="0" collapsed="false">
      <c r="A111" s="47" t="n">
        <f aca="false">$D$33</f>
        <v>0</v>
      </c>
      <c r="B111" s="47" t="n">
        <f aca="false">$D$34</f>
        <v>0</v>
      </c>
      <c r="C111" s="18"/>
      <c r="D111" s="18"/>
      <c r="E111" s="18"/>
      <c r="F111" s="18"/>
      <c r="G111" s="48" t="n">
        <f aca="false">IF(A111=B111,0,ABS((N(F111)-B111))/(ABS(A111-B111))*E111)</f>
        <v>0</v>
      </c>
      <c r="H111" s="48" t="n">
        <f aca="false">IF(AND($D$33="",$D$34=""),N(F111)*G111,N(F111)*E111)</f>
        <v>0</v>
      </c>
    </row>
    <row r="112" customFormat="false" ht="11.25" hidden="false" customHeight="true" outlineLevel="0" collapsed="false">
      <c r="A112" s="47" t="n">
        <f aca="false">$D$33</f>
        <v>0</v>
      </c>
      <c r="B112" s="47" t="n">
        <f aca="false">$D$34</f>
        <v>0</v>
      </c>
      <c r="C112" s="18"/>
      <c r="D112" s="18"/>
      <c r="E112" s="18"/>
      <c r="F112" s="18"/>
      <c r="G112" s="48" t="n">
        <f aca="false">IF(A112=B112,0,ABS((N(F112)-B112))/(ABS(A112-B112))*E112)</f>
        <v>0</v>
      </c>
      <c r="H112" s="48" t="n">
        <f aca="false">IF(AND($D$33="",$D$34=""),N(F112)*G112,N(F112)*E112)</f>
        <v>0</v>
      </c>
    </row>
    <row r="113" s="35" customFormat="true" ht="11.25" hidden="false" customHeight="true" outlineLevel="0" collapsed="false">
      <c r="A113" s="47" t="n">
        <f aca="false">$D$33</f>
        <v>0</v>
      </c>
      <c r="B113" s="47" t="n">
        <f aca="false">$D$34</f>
        <v>0</v>
      </c>
      <c r="C113" s="18"/>
      <c r="D113" s="18"/>
      <c r="E113" s="18"/>
      <c r="F113" s="18"/>
      <c r="G113" s="48" t="n">
        <f aca="false">IF(A113=B113,0,ABS((N(F113)-B113))/(ABS(A113-B113))*E113)</f>
        <v>0</v>
      </c>
      <c r="H113" s="48" t="n">
        <f aca="false">IF(AND($D$33="",$D$34=""),N(F113)*G113,N(F113)*E113)</f>
        <v>0</v>
      </c>
    </row>
    <row r="114" s="35" customFormat="true" ht="11.25" hidden="false" customHeight="true" outlineLevel="0" collapsed="false">
      <c r="A114" s="47" t="n">
        <f aca="false">$D$33</f>
        <v>0</v>
      </c>
      <c r="B114" s="47" t="n">
        <f aca="false">$D$34</f>
        <v>0</v>
      </c>
      <c r="C114" s="18"/>
      <c r="D114" s="18"/>
      <c r="E114" s="18"/>
      <c r="F114" s="18"/>
      <c r="G114" s="48" t="n">
        <f aca="false">IF(A114=B114,0,ABS((N(F114)-B114))/(ABS(A114-B114))*E114)</f>
        <v>0</v>
      </c>
      <c r="H114" s="48" t="n">
        <f aca="false">IF(AND($D$33="",$D$34=""),N(F114)*G114,N(F114)*E114)</f>
        <v>0</v>
      </c>
    </row>
    <row r="115" s="35" customFormat="true" ht="11.25" hidden="false" customHeight="true" outlineLevel="0" collapsed="false">
      <c r="A115" s="47" t="n">
        <f aca="false">$D$33</f>
        <v>0</v>
      </c>
      <c r="B115" s="47" t="n">
        <f aca="false">$D$34</f>
        <v>0</v>
      </c>
      <c r="C115" s="18"/>
      <c r="D115" s="18"/>
      <c r="E115" s="18"/>
      <c r="F115" s="18"/>
      <c r="G115" s="48" t="n">
        <f aca="false">IF(A115=B115,0,ABS((N(F115)-B115))/(ABS(A115-B115))*E115)</f>
        <v>0</v>
      </c>
      <c r="H115" s="48" t="n">
        <f aca="false">IF(AND($D$33="",$D$34=""),N(F115)*G115,N(F115)*E115)</f>
        <v>0</v>
      </c>
    </row>
    <row r="116" s="35" customFormat="true" ht="11.25" hidden="false" customHeight="true" outlineLevel="0" collapsed="false">
      <c r="A116" s="47" t="n">
        <f aca="false">$D$33</f>
        <v>0</v>
      </c>
      <c r="B116" s="47" t="n">
        <f aca="false">$D$34</f>
        <v>0</v>
      </c>
      <c r="C116" s="18"/>
      <c r="D116" s="18"/>
      <c r="E116" s="18"/>
      <c r="F116" s="18"/>
      <c r="G116" s="48" t="n">
        <f aca="false">IF(A116=B116,0,ABS((N(F116)-B116))/(ABS(A116-B116))*E116)</f>
        <v>0</v>
      </c>
      <c r="H116" s="48" t="n">
        <f aca="false">IF(AND($D$33="",$D$34=""),N(F116)*G116,N(F116)*E116)</f>
        <v>0</v>
      </c>
    </row>
    <row r="117" customFormat="false" ht="11.25" hidden="false" customHeight="true" outlineLevel="0" collapsed="false">
      <c r="A117" s="47" t="n">
        <f aca="false">$D$33</f>
        <v>0</v>
      </c>
      <c r="B117" s="47" t="n">
        <f aca="false">$D$34</f>
        <v>0</v>
      </c>
      <c r="C117" s="18"/>
      <c r="D117" s="18"/>
      <c r="E117" s="18"/>
      <c r="F117" s="18"/>
      <c r="G117" s="48" t="n">
        <f aca="false">IF(A117=B117,0,ABS((N(F117)-B117))/(ABS(A117-B117))*E117)</f>
        <v>0</v>
      </c>
      <c r="H117" s="48" t="n">
        <f aca="false">IF(AND($D$33="",$D$34=""),N(F117)*G117,N(F117)*E117)</f>
        <v>0</v>
      </c>
    </row>
    <row r="118" customFormat="false" ht="11.25" hidden="false" customHeight="true" outlineLevel="0" collapsed="false">
      <c r="A118" s="47" t="n">
        <f aca="false">$D$33</f>
        <v>0</v>
      </c>
      <c r="B118" s="47" t="n">
        <f aca="false">$D$34</f>
        <v>0</v>
      </c>
      <c r="C118" s="18"/>
      <c r="D118" s="18"/>
      <c r="E118" s="18"/>
      <c r="F118" s="18"/>
      <c r="G118" s="48" t="n">
        <f aca="false">IF(A118=B118,0,ABS((N(F118)-B118))/(ABS(A118-B118))*E118)</f>
        <v>0</v>
      </c>
      <c r="H118" s="48" t="n">
        <f aca="false">IF(AND($D$33="",$D$34=""),N(F118)*G118,N(F118)*E118)</f>
        <v>0</v>
      </c>
    </row>
    <row r="119" customFormat="false" ht="11.25" hidden="false" customHeight="true" outlineLevel="0" collapsed="false">
      <c r="A119" s="47" t="n">
        <f aca="false">$D$33</f>
        <v>0</v>
      </c>
      <c r="B119" s="47" t="n">
        <f aca="false">$D$34</f>
        <v>0</v>
      </c>
      <c r="C119" s="18"/>
      <c r="D119" s="18"/>
      <c r="E119" s="18"/>
      <c r="F119" s="18"/>
      <c r="G119" s="48" t="n">
        <f aca="false">IF(A119=B119,0,ABS((N(F119)-B119))/(ABS(A119-B119))*E119)</f>
        <v>0</v>
      </c>
      <c r="H119" s="48" t="n">
        <f aca="false">IF(AND($D$33="",$D$34=""),N(F119)*G119,N(F119)*E119)</f>
        <v>0</v>
      </c>
    </row>
    <row r="120" customFormat="false" ht="11.25" hidden="false" customHeight="true" outlineLevel="0" collapsed="false">
      <c r="A120" s="47" t="n">
        <f aca="false">$D$33</f>
        <v>0</v>
      </c>
      <c r="B120" s="47" t="n">
        <f aca="false">$D$34</f>
        <v>0</v>
      </c>
      <c r="C120" s="18"/>
      <c r="D120" s="18"/>
      <c r="E120" s="18"/>
      <c r="F120" s="18"/>
      <c r="G120" s="48" t="n">
        <f aca="false">IF(A120=B120,0,ABS((N(F120)-B120))/(ABS(A120-B120))*E120)</f>
        <v>0</v>
      </c>
      <c r="H120" s="48" t="n">
        <f aca="false">IF(AND($D$33="",$D$34=""),N(F120)*G120,N(F120)*E120)</f>
        <v>0</v>
      </c>
    </row>
    <row r="121" customFormat="false" ht="11.25" hidden="false" customHeight="true" outlineLevel="0" collapsed="false">
      <c r="A121" s="47" t="n">
        <f aca="false">$D$33</f>
        <v>0</v>
      </c>
      <c r="B121" s="47" t="n">
        <f aca="false">$D$34</f>
        <v>0</v>
      </c>
      <c r="C121" s="18"/>
      <c r="D121" s="18"/>
      <c r="E121" s="18"/>
      <c r="F121" s="18"/>
      <c r="G121" s="48" t="n">
        <f aca="false">IF(A121=B121,0,ABS((N(F121)-B121))/(ABS(A121-B121))*E121)</f>
        <v>0</v>
      </c>
      <c r="H121" s="48" t="n">
        <f aca="false">IF(AND($D$33="",$D$34=""),N(F121)*G121,N(F121)*E121)</f>
        <v>0</v>
      </c>
    </row>
    <row r="122" s="35" customFormat="true" ht="11.25" hidden="false" customHeight="true" outlineLevel="0" collapsed="false">
      <c r="A122" s="47" t="n">
        <f aca="false">$D$33</f>
        <v>0</v>
      </c>
      <c r="B122" s="47" t="n">
        <f aca="false">$D$34</f>
        <v>0</v>
      </c>
      <c r="C122" s="18"/>
      <c r="D122" s="18"/>
      <c r="E122" s="18"/>
      <c r="F122" s="18"/>
      <c r="G122" s="48" t="n">
        <f aca="false">IF(A122=B122,0,ABS((N(F122)-B122))/(ABS(A122-B122))*E122)</f>
        <v>0</v>
      </c>
      <c r="H122" s="48" t="n">
        <f aca="false">IF(AND($D$33="",$D$34=""),N(F122)*G122,N(F122)*E122)</f>
        <v>0</v>
      </c>
    </row>
    <row r="123" customFormat="false" ht="11.25" hidden="false" customHeight="true" outlineLevel="0" collapsed="false">
      <c r="A123" s="47" t="n">
        <f aca="false">$D$33</f>
        <v>0</v>
      </c>
      <c r="B123" s="47" t="n">
        <f aca="false">$D$34</f>
        <v>0</v>
      </c>
      <c r="C123" s="18"/>
      <c r="D123" s="18"/>
      <c r="E123" s="18"/>
      <c r="F123" s="18"/>
      <c r="G123" s="48" t="n">
        <f aca="false">IF(A123=B123,0,ABS((N(F123)-B123))/(ABS(A123-B123))*E123)</f>
        <v>0</v>
      </c>
      <c r="H123" s="48" t="n">
        <f aca="false">IF(AND($D$33="",$D$34=""),N(F123)*G123,N(F123)*E123)</f>
        <v>0</v>
      </c>
    </row>
    <row r="124" customFormat="false" ht="11.25" hidden="false" customHeight="true" outlineLevel="0" collapsed="false">
      <c r="A124" s="47" t="n">
        <f aca="false">$D$33</f>
        <v>0</v>
      </c>
      <c r="B124" s="47" t="n">
        <f aca="false">$D$34</f>
        <v>0</v>
      </c>
      <c r="C124" s="18"/>
      <c r="D124" s="18"/>
      <c r="E124" s="18"/>
      <c r="F124" s="18"/>
      <c r="G124" s="48" t="n">
        <f aca="false">IF(A124=B124,0,ABS((N(F124)-B124))/(ABS(A124-B124))*E124)</f>
        <v>0</v>
      </c>
      <c r="H124" s="48" t="n">
        <f aca="false">IF(AND($D$33="",$D$34=""),N(F124)*G124,N(F124)*E124)</f>
        <v>0</v>
      </c>
    </row>
    <row r="125" customFormat="false" ht="11.25" hidden="false" customHeight="true" outlineLevel="0" collapsed="false">
      <c r="A125" s="47" t="n">
        <f aca="false">$D$33</f>
        <v>0</v>
      </c>
      <c r="B125" s="47" t="n">
        <f aca="false">$D$34</f>
        <v>0</v>
      </c>
      <c r="C125" s="18"/>
      <c r="D125" s="18"/>
      <c r="E125" s="18"/>
      <c r="F125" s="18"/>
      <c r="G125" s="48" t="n">
        <f aca="false">IF(A125=B125,0,ABS((N(F125)-B125))/(ABS(A125-B125))*E125)</f>
        <v>0</v>
      </c>
      <c r="H125" s="48" t="n">
        <f aca="false">IF(AND($D$33="",$D$34=""),N(F125)*G125,N(F125)*E125)</f>
        <v>0</v>
      </c>
    </row>
    <row r="126" customFormat="false" ht="11.25" hidden="false" customHeight="true" outlineLevel="0" collapsed="false">
      <c r="A126" s="47" t="n">
        <f aca="false">$D$33</f>
        <v>0</v>
      </c>
      <c r="B126" s="47" t="n">
        <f aca="false">$D$34</f>
        <v>0</v>
      </c>
      <c r="C126" s="18"/>
      <c r="D126" s="18"/>
      <c r="E126" s="18"/>
      <c r="F126" s="18"/>
      <c r="G126" s="48" t="n">
        <f aca="false">IF(A126=B126,0,ABS((N(F126)-B126))/(ABS(A126-B126))*E126)</f>
        <v>0</v>
      </c>
      <c r="H126" s="48" t="n">
        <f aca="false">IF(AND($D$33="",$D$34=""),N(F126)*G126,N(F126)*E126)</f>
        <v>0</v>
      </c>
    </row>
    <row r="127" customFormat="false" ht="11.25" hidden="false" customHeight="true" outlineLevel="0" collapsed="false">
      <c r="A127" s="47" t="n">
        <f aca="false">$D$33</f>
        <v>0</v>
      </c>
      <c r="B127" s="47" t="n">
        <f aca="false">$D$34</f>
        <v>0</v>
      </c>
      <c r="C127" s="18"/>
      <c r="D127" s="18"/>
      <c r="E127" s="18"/>
      <c r="F127" s="18"/>
      <c r="G127" s="48" t="n">
        <f aca="false">IF(A127=B127,0,ABS((N(F127)-B127))/(ABS(A127-B127))*E127)</f>
        <v>0</v>
      </c>
      <c r="H127" s="48" t="n">
        <f aca="false">IF(AND($D$33="",$D$34=""),N(F127)*G127,N(F127)*E127)</f>
        <v>0</v>
      </c>
    </row>
    <row r="128" s="35" customFormat="true" ht="10.5" hidden="false" customHeight="true" outlineLevel="0" collapsed="false">
      <c r="A128" s="17"/>
      <c r="B128" s="17"/>
      <c r="C128" s="49" t="s">
        <v>38</v>
      </c>
      <c r="D128" s="49"/>
      <c r="E128" s="17" t="n">
        <f aca="false">SUM(E100:E127)</f>
        <v>0</v>
      </c>
      <c r="F128" s="17"/>
      <c r="G128" s="48" t="n">
        <f aca="false">SUM(G100:G127)</f>
        <v>0</v>
      </c>
      <c r="H128" s="48" t="n">
        <f aca="false">SUM(H100:H127)</f>
        <v>0</v>
      </c>
    </row>
    <row r="129" customFormat="false" ht="7.2" hidden="false" customHeight="true" outlineLevel="0" collapsed="false">
      <c r="A129" s="44"/>
      <c r="B129" s="36"/>
      <c r="C129" s="36"/>
      <c r="D129" s="35"/>
      <c r="E129" s="35"/>
      <c r="F129" s="35"/>
      <c r="G129" s="35"/>
      <c r="H129" s="35"/>
    </row>
    <row r="130" s="43" customFormat="true" ht="30.75" hidden="false" customHeight="true" outlineLevel="0" collapsed="false">
      <c r="A130" s="50" t="s">
        <v>45</v>
      </c>
      <c r="B130" s="50"/>
      <c r="C130" s="50"/>
      <c r="D130" s="50"/>
      <c r="E130" s="50"/>
      <c r="F130" s="50"/>
      <c r="G130" s="50"/>
      <c r="H130" s="50"/>
    </row>
    <row r="131" s="35" customFormat="true" ht="7.5" hidden="false" customHeight="true" outlineLevel="0" collapsed="false">
      <c r="A131" s="44"/>
      <c r="B131" s="36"/>
      <c r="C131" s="36"/>
    </row>
    <row r="132" s="35" customFormat="true" ht="41.7" hidden="false" customHeight="true" outlineLevel="0" collapsed="false">
      <c r="A132" s="45" t="s">
        <v>31</v>
      </c>
      <c r="B132" s="45" t="s">
        <v>32</v>
      </c>
      <c r="C132" s="46" t="s">
        <v>46</v>
      </c>
      <c r="D132" s="46"/>
      <c r="E132" s="46" t="s">
        <v>34</v>
      </c>
      <c r="F132" s="46" t="s">
        <v>35</v>
      </c>
      <c r="G132" s="46" t="s">
        <v>36</v>
      </c>
      <c r="H132" s="46" t="s">
        <v>37</v>
      </c>
    </row>
    <row r="133" s="35" customFormat="true" ht="11.25" hidden="false" customHeight="true" outlineLevel="0" collapsed="false">
      <c r="A133" s="47" t="n">
        <f aca="false">$D$33</f>
        <v>0</v>
      </c>
      <c r="B133" s="47" t="n">
        <f aca="false">$D$34</f>
        <v>0</v>
      </c>
      <c r="C133" s="18"/>
      <c r="D133" s="18"/>
      <c r="E133" s="18"/>
      <c r="F133" s="18"/>
      <c r="G133" s="48" t="n">
        <f aca="false">IF(A133=B133,0,ABS((N(F133)-B133))/(ABS(A133-B133))*E133)</f>
        <v>0</v>
      </c>
      <c r="H133" s="48" t="n">
        <f aca="false">IF(AND($D$33="",$D$34=""),N(F133)*G133,N(F133)*E133)</f>
        <v>0</v>
      </c>
    </row>
    <row r="134" s="35" customFormat="true" ht="11.25" hidden="false" customHeight="true" outlineLevel="0" collapsed="false">
      <c r="A134" s="47" t="n">
        <f aca="false">$D$33</f>
        <v>0</v>
      </c>
      <c r="B134" s="47" t="n">
        <f aca="false">$D$34</f>
        <v>0</v>
      </c>
      <c r="C134" s="18"/>
      <c r="D134" s="18"/>
      <c r="E134" s="18"/>
      <c r="F134" s="18"/>
      <c r="G134" s="48" t="n">
        <f aca="false">IF(A134=B134,0,ABS((N(F134)-B134))/(ABS(A134-B134))*E134)</f>
        <v>0</v>
      </c>
      <c r="H134" s="48" t="n">
        <f aca="false">IF(AND($D$33="",$D$34=""),N(F134)*G134,N(F134)*E134)</f>
        <v>0</v>
      </c>
    </row>
    <row r="135" s="35" customFormat="true" ht="11.25" hidden="false" customHeight="true" outlineLevel="0" collapsed="false">
      <c r="A135" s="47" t="n">
        <f aca="false">$D$33</f>
        <v>0</v>
      </c>
      <c r="B135" s="47" t="n">
        <f aca="false">$D$34</f>
        <v>0</v>
      </c>
      <c r="C135" s="18"/>
      <c r="D135" s="18"/>
      <c r="E135" s="18"/>
      <c r="F135" s="18"/>
      <c r="G135" s="48" t="n">
        <f aca="false">IF(A135=B135,0,ABS((N(F135)-B135))/(ABS(A135-B135))*E135)</f>
        <v>0</v>
      </c>
      <c r="H135" s="48" t="n">
        <f aca="false">IF(AND($D$33="",$D$34=""),N(F135)*G135,N(F135)*E135)</f>
        <v>0</v>
      </c>
    </row>
    <row r="136" s="35" customFormat="true" ht="11.25" hidden="false" customHeight="true" outlineLevel="0" collapsed="false">
      <c r="A136" s="47" t="n">
        <f aca="false">$D$33</f>
        <v>0</v>
      </c>
      <c r="B136" s="47" t="n">
        <f aca="false">$D$34</f>
        <v>0</v>
      </c>
      <c r="C136" s="18"/>
      <c r="D136" s="18"/>
      <c r="E136" s="18"/>
      <c r="F136" s="18"/>
      <c r="G136" s="48" t="n">
        <f aca="false">IF(A136=B136,0,ABS((N(F136)-B136))/(ABS(A136-B136))*E136)</f>
        <v>0</v>
      </c>
      <c r="H136" s="48" t="n">
        <f aca="false">IF(AND($D$33="",$D$34=""),N(F136)*G136,N(F136)*E136)</f>
        <v>0</v>
      </c>
    </row>
    <row r="137" s="35" customFormat="true" ht="11.25" hidden="false" customHeight="true" outlineLevel="0" collapsed="false">
      <c r="A137" s="47" t="n">
        <f aca="false">$D$33</f>
        <v>0</v>
      </c>
      <c r="B137" s="47" t="n">
        <f aca="false">$D$34</f>
        <v>0</v>
      </c>
      <c r="C137" s="18"/>
      <c r="D137" s="18"/>
      <c r="E137" s="18"/>
      <c r="F137" s="18"/>
      <c r="G137" s="48" t="n">
        <f aca="false">IF(A137=B137,0,ABS((N(F137)-B137))/(ABS(A137-B137))*E137)</f>
        <v>0</v>
      </c>
      <c r="H137" s="48" t="n">
        <f aca="false">IF(AND($D$33="",$D$34=""),N(F137)*G137,N(F137)*E137)</f>
        <v>0</v>
      </c>
    </row>
    <row r="138" s="35" customFormat="true" ht="11.25" hidden="false" customHeight="true" outlineLevel="0" collapsed="false">
      <c r="A138" s="47" t="n">
        <f aca="false">$D$33</f>
        <v>0</v>
      </c>
      <c r="B138" s="47" t="n">
        <f aca="false">$D$34</f>
        <v>0</v>
      </c>
      <c r="C138" s="18"/>
      <c r="D138" s="18"/>
      <c r="E138" s="18"/>
      <c r="F138" s="18"/>
      <c r="G138" s="48" t="n">
        <f aca="false">IF(A138=B138,0,ABS((N(F138)-B138))/(ABS(A138-B138))*E138)</f>
        <v>0</v>
      </c>
      <c r="H138" s="48" t="n">
        <f aca="false">IF(AND($D$33="",$D$34=""),N(F138)*G138,N(F138)*E138)</f>
        <v>0</v>
      </c>
    </row>
    <row r="139" s="35" customFormat="true" ht="11.25" hidden="false" customHeight="true" outlineLevel="0" collapsed="false">
      <c r="A139" s="47" t="n">
        <f aca="false">$D$33</f>
        <v>0</v>
      </c>
      <c r="B139" s="47" t="n">
        <f aca="false">$D$34</f>
        <v>0</v>
      </c>
      <c r="C139" s="18"/>
      <c r="D139" s="18"/>
      <c r="E139" s="18"/>
      <c r="F139" s="18"/>
      <c r="G139" s="48" t="n">
        <f aca="false">IF(A139=B139,0,ABS((N(F139)-B139))/(ABS(A139-B139))*E139)</f>
        <v>0</v>
      </c>
      <c r="H139" s="48" t="n">
        <f aca="false">IF(AND($D$33="",$D$34=""),N(F139)*G139,N(F139)*E139)</f>
        <v>0</v>
      </c>
    </row>
    <row r="140" s="35" customFormat="true" ht="11.25" hidden="false" customHeight="true" outlineLevel="0" collapsed="false">
      <c r="A140" s="47" t="n">
        <f aca="false">$D$33</f>
        <v>0</v>
      </c>
      <c r="B140" s="47" t="n">
        <f aca="false">$D$34</f>
        <v>0</v>
      </c>
      <c r="C140" s="18"/>
      <c r="D140" s="18"/>
      <c r="E140" s="18"/>
      <c r="F140" s="18"/>
      <c r="G140" s="48" t="n">
        <f aca="false">IF(A140=B140,0,ABS((N(F140)-B140))/(ABS(A140-B140))*E140)</f>
        <v>0</v>
      </c>
      <c r="H140" s="48" t="n">
        <f aca="false">IF(AND($D$33="",$D$34=""),N(F140)*G140,N(F140)*E140)</f>
        <v>0</v>
      </c>
    </row>
    <row r="141" s="35" customFormat="true" ht="11.25" hidden="false" customHeight="true" outlineLevel="0" collapsed="false">
      <c r="A141" s="47" t="n">
        <f aca="false">$D$33</f>
        <v>0</v>
      </c>
      <c r="B141" s="47" t="n">
        <f aca="false">$D$34</f>
        <v>0</v>
      </c>
      <c r="C141" s="18"/>
      <c r="D141" s="18"/>
      <c r="E141" s="18"/>
      <c r="F141" s="18"/>
      <c r="G141" s="48" t="n">
        <f aca="false">IF(A141=B141,0,ABS((N(F141)-B141))/(ABS(A141-B141))*E141)</f>
        <v>0</v>
      </c>
      <c r="H141" s="48" t="n">
        <f aca="false">IF(AND($D$33="",$D$34=""),N(F141)*G141,N(F141)*E141)</f>
        <v>0</v>
      </c>
    </row>
    <row r="142" s="35" customFormat="true" ht="11.25" hidden="false" customHeight="true" outlineLevel="0" collapsed="false">
      <c r="A142" s="47" t="n">
        <f aca="false">$D$33</f>
        <v>0</v>
      </c>
      <c r="B142" s="47" t="n">
        <f aca="false">$D$34</f>
        <v>0</v>
      </c>
      <c r="C142" s="18"/>
      <c r="D142" s="18"/>
      <c r="E142" s="18"/>
      <c r="F142" s="18"/>
      <c r="G142" s="48" t="n">
        <f aca="false">IF(A142=B142,0,ABS((N(F142)-B142))/(ABS(A142-B142))*E142)</f>
        <v>0</v>
      </c>
      <c r="H142" s="48" t="n">
        <f aca="false">IF(AND($D$33="",$D$34=""),N(F142)*G142,N(F142)*E142)</f>
        <v>0</v>
      </c>
    </row>
    <row r="143" s="35" customFormat="true" ht="11.25" hidden="false" customHeight="true" outlineLevel="0" collapsed="false">
      <c r="A143" s="47" t="n">
        <f aca="false">$D$33</f>
        <v>0</v>
      </c>
      <c r="B143" s="47" t="n">
        <f aca="false">$D$34</f>
        <v>0</v>
      </c>
      <c r="C143" s="18"/>
      <c r="D143" s="18"/>
      <c r="E143" s="18"/>
      <c r="F143" s="18"/>
      <c r="G143" s="48" t="n">
        <f aca="false">IF(A143=B143,0,ABS((N(F143)-B143))/(ABS(A143-B143))*E143)</f>
        <v>0</v>
      </c>
      <c r="H143" s="48" t="n">
        <f aca="false">IF(AND($D$33="",$D$34=""),N(F143)*G143,N(F143)*E143)</f>
        <v>0</v>
      </c>
    </row>
    <row r="144" customFormat="false" ht="11.25" hidden="false" customHeight="true" outlineLevel="0" collapsed="false">
      <c r="A144" s="47" t="n">
        <f aca="false">$D$33</f>
        <v>0</v>
      </c>
      <c r="B144" s="47" t="n">
        <f aca="false">$D$34</f>
        <v>0</v>
      </c>
      <c r="C144" s="18"/>
      <c r="D144" s="18"/>
      <c r="E144" s="18"/>
      <c r="F144" s="18"/>
      <c r="G144" s="48" t="n">
        <f aca="false">IF(A144=B144,0,ABS((N(F144)-B144))/(ABS(A144-B144))*E144)</f>
        <v>0</v>
      </c>
      <c r="H144" s="48" t="n">
        <f aca="false">IF(AND($D$33="",$D$34=""),N(F144)*G144,N(F144)*E144)</f>
        <v>0</v>
      </c>
    </row>
    <row r="145" customFormat="false" ht="11.25" hidden="false" customHeight="true" outlineLevel="0" collapsed="false">
      <c r="A145" s="47" t="n">
        <f aca="false">$D$33</f>
        <v>0</v>
      </c>
      <c r="B145" s="47" t="n">
        <f aca="false">$D$34</f>
        <v>0</v>
      </c>
      <c r="C145" s="18"/>
      <c r="D145" s="18"/>
      <c r="E145" s="18"/>
      <c r="F145" s="18"/>
      <c r="G145" s="48" t="n">
        <f aca="false">IF(A145=B145,0,ABS((N(F145)-B145))/(ABS(A145-B145))*E145)</f>
        <v>0</v>
      </c>
      <c r="H145" s="48" t="n">
        <f aca="false">IF(AND($D$33="",$D$34=""),N(F145)*G145,N(F145)*E145)</f>
        <v>0</v>
      </c>
    </row>
    <row r="146" customFormat="false" ht="11.25" hidden="false" customHeight="true" outlineLevel="0" collapsed="false">
      <c r="A146" s="47" t="n">
        <f aca="false">$D$33</f>
        <v>0</v>
      </c>
      <c r="B146" s="47" t="n">
        <f aca="false">$D$34</f>
        <v>0</v>
      </c>
      <c r="C146" s="18"/>
      <c r="D146" s="18"/>
      <c r="E146" s="18"/>
      <c r="F146" s="18"/>
      <c r="G146" s="48" t="n">
        <f aca="false">IF(A146=B146,0,ABS((N(F146)-B146))/(ABS(A146-B146))*E146)</f>
        <v>0</v>
      </c>
      <c r="H146" s="48" t="n">
        <f aca="false">IF(AND($D$33="",$D$34=""),N(F146)*G146,N(F146)*E146)</f>
        <v>0</v>
      </c>
    </row>
    <row r="147" customFormat="false" ht="11.25" hidden="false" customHeight="true" outlineLevel="0" collapsed="false">
      <c r="A147" s="47" t="n">
        <f aca="false">$D$33</f>
        <v>0</v>
      </c>
      <c r="B147" s="47" t="n">
        <f aca="false">$D$34</f>
        <v>0</v>
      </c>
      <c r="C147" s="18"/>
      <c r="D147" s="18"/>
      <c r="E147" s="18"/>
      <c r="F147" s="18"/>
      <c r="G147" s="48" t="n">
        <f aca="false">IF(A147=B147,0,ABS((N(F147)-B147))/(ABS(A147-B147))*E147)</f>
        <v>0</v>
      </c>
      <c r="H147" s="48" t="n">
        <f aca="false">IF(AND($D$33="",$D$34=""),N(F147)*G147,N(F147)*E147)</f>
        <v>0</v>
      </c>
    </row>
    <row r="148" customFormat="false" ht="11.25" hidden="false" customHeight="true" outlineLevel="0" collapsed="false">
      <c r="A148" s="47" t="n">
        <f aca="false">$D$33</f>
        <v>0</v>
      </c>
      <c r="B148" s="47" t="n">
        <f aca="false">$D$34</f>
        <v>0</v>
      </c>
      <c r="C148" s="18"/>
      <c r="D148" s="18"/>
      <c r="E148" s="18"/>
      <c r="F148" s="18"/>
      <c r="G148" s="48" t="n">
        <f aca="false">IF(A148=B148,0,ABS((N(F148)-B148))/(ABS(A148-B148))*E148)</f>
        <v>0</v>
      </c>
      <c r="H148" s="48" t="n">
        <f aca="false">IF(AND($D$33="",$D$34=""),N(F148)*G148,N(F148)*E148)</f>
        <v>0</v>
      </c>
    </row>
    <row r="149" s="35" customFormat="true" ht="11.25" hidden="false" customHeight="true" outlineLevel="0" collapsed="false">
      <c r="A149" s="47" t="n">
        <f aca="false">$D$33</f>
        <v>0</v>
      </c>
      <c r="B149" s="47" t="n">
        <f aca="false">$D$34</f>
        <v>0</v>
      </c>
      <c r="C149" s="18"/>
      <c r="D149" s="18"/>
      <c r="E149" s="18"/>
      <c r="F149" s="18"/>
      <c r="G149" s="48" t="n">
        <f aca="false">IF(A149=B149,0,ABS((N(F149)-B149))/(ABS(A149-B149))*E149)</f>
        <v>0</v>
      </c>
      <c r="H149" s="48" t="n">
        <f aca="false">IF(AND($D$33="",$D$34=""),N(F149)*G149,N(F149)*E149)</f>
        <v>0</v>
      </c>
    </row>
    <row r="150" customFormat="false" ht="11.25" hidden="false" customHeight="true" outlineLevel="0" collapsed="false">
      <c r="A150" s="47" t="n">
        <f aca="false">$D$33</f>
        <v>0</v>
      </c>
      <c r="B150" s="47" t="n">
        <f aca="false">$D$34</f>
        <v>0</v>
      </c>
      <c r="C150" s="18"/>
      <c r="D150" s="18"/>
      <c r="E150" s="18"/>
      <c r="F150" s="18"/>
      <c r="G150" s="48" t="n">
        <f aca="false">IF(A150=B150,0,ABS((N(F150)-B150))/(ABS(A150-B150))*E150)</f>
        <v>0</v>
      </c>
      <c r="H150" s="48" t="n">
        <f aca="false">IF(AND($D$33="",$D$34=""),N(F150)*G150,N(F150)*E150)</f>
        <v>0</v>
      </c>
    </row>
    <row r="151" customFormat="false" ht="11.25" hidden="false" customHeight="true" outlineLevel="0" collapsed="false">
      <c r="A151" s="47" t="n">
        <f aca="false">$D$33</f>
        <v>0</v>
      </c>
      <c r="B151" s="47" t="n">
        <f aca="false">$D$34</f>
        <v>0</v>
      </c>
      <c r="C151" s="18"/>
      <c r="D151" s="18"/>
      <c r="E151" s="18"/>
      <c r="F151" s="18"/>
      <c r="G151" s="48" t="n">
        <f aca="false">IF(A151=B151,0,ABS((N(F151)-B151))/(ABS(A151-B151))*E151)</f>
        <v>0</v>
      </c>
      <c r="H151" s="48" t="n">
        <f aca="false">IF(AND($D$33="",$D$34=""),N(F151)*G151,N(F151)*E151)</f>
        <v>0</v>
      </c>
    </row>
    <row r="152" customFormat="false" ht="11.25" hidden="false" customHeight="true" outlineLevel="0" collapsed="false">
      <c r="A152" s="47" t="n">
        <f aca="false">$D$33</f>
        <v>0</v>
      </c>
      <c r="B152" s="47" t="n">
        <f aca="false">$D$34</f>
        <v>0</v>
      </c>
      <c r="C152" s="18"/>
      <c r="D152" s="18"/>
      <c r="E152" s="18"/>
      <c r="F152" s="18"/>
      <c r="G152" s="48" t="n">
        <f aca="false">IF(A152=B152,0,ABS((N(F152)-B152))/(ABS(A152-B152))*E152)</f>
        <v>0</v>
      </c>
      <c r="H152" s="48" t="n">
        <f aca="false">IF(AND($D$33="",$D$34=""),N(F152)*G152,N(F152)*E152)</f>
        <v>0</v>
      </c>
    </row>
    <row r="153" customFormat="false" ht="11.25" hidden="false" customHeight="true" outlineLevel="0" collapsed="false">
      <c r="A153" s="47" t="n">
        <f aca="false">$D$33</f>
        <v>0</v>
      </c>
      <c r="B153" s="47" t="n">
        <f aca="false">$D$34</f>
        <v>0</v>
      </c>
      <c r="C153" s="18"/>
      <c r="D153" s="18"/>
      <c r="E153" s="18"/>
      <c r="F153" s="18"/>
      <c r="G153" s="48" t="n">
        <f aca="false">IF(A153=B153,0,ABS((N(F153)-B153))/(ABS(A153-B153))*E153)</f>
        <v>0</v>
      </c>
      <c r="H153" s="48" t="n">
        <f aca="false">IF(AND($D$33="",$D$34=""),N(F153)*G153,N(F153)*E153)</f>
        <v>0</v>
      </c>
    </row>
    <row r="154" customFormat="false" ht="11.25" hidden="false" customHeight="true" outlineLevel="0" collapsed="false">
      <c r="A154" s="47" t="n">
        <f aca="false">$D$33</f>
        <v>0</v>
      </c>
      <c r="B154" s="47" t="n">
        <f aca="false">$D$34</f>
        <v>0</v>
      </c>
      <c r="C154" s="18"/>
      <c r="D154" s="18"/>
      <c r="E154" s="18"/>
      <c r="F154" s="18"/>
      <c r="G154" s="48" t="n">
        <f aca="false">IF(A154=B154,0,ABS((N(F154)-B154))/(ABS(A154-B154))*E154)</f>
        <v>0</v>
      </c>
      <c r="H154" s="48" t="n">
        <f aca="false">IF(AND($D$33="",$D$34=""),N(F154)*G154,N(F154)*E154)</f>
        <v>0</v>
      </c>
    </row>
    <row r="155" s="35" customFormat="true" ht="10.2" hidden="false" customHeight="true" outlineLevel="0" collapsed="false">
      <c r="A155" s="17"/>
      <c r="B155" s="17"/>
      <c r="C155" s="49" t="s">
        <v>38</v>
      </c>
      <c r="D155" s="49"/>
      <c r="E155" s="17" t="n">
        <f aca="false">SUM(E133:E154)</f>
        <v>0</v>
      </c>
      <c r="F155" s="17"/>
      <c r="G155" s="48" t="n">
        <f aca="false">SUM(G133:G154)</f>
        <v>0</v>
      </c>
      <c r="H155" s="48" t="n">
        <f aca="false">SUM(H133:H154)</f>
        <v>0</v>
      </c>
    </row>
    <row r="156" s="35" customFormat="true" ht="10.5" hidden="true" customHeight="true" outlineLevel="0" collapsed="false">
      <c r="A156" s="35" t="n">
        <f aca="false">E65+E92+E128+E155</f>
        <v>0</v>
      </c>
      <c r="B156" s="19"/>
      <c r="C156" s="52"/>
      <c r="D156" s="52"/>
      <c r="E156" s="19"/>
      <c r="F156" s="19"/>
      <c r="G156" s="53"/>
      <c r="H156" s="53"/>
    </row>
    <row r="157" s="35" customFormat="true" ht="30" hidden="false" customHeight="true" outlineLevel="0" collapsed="false">
      <c r="A157" s="54" t="str">
        <f aca="false">IF(C23="","",IF(CREDIT_SUM&lt;C22*0.95,"Sie haben die 2/3-Grenze unterschritten!                                           You have not met the 2/3-rule!",""))</f>
        <v/>
      </c>
      <c r="B157" s="54"/>
      <c r="C157" s="54" t="str">
        <f aca="false">IF(C23="","",IF(CREDIT_SUM&lt;C22*0.95,"Mindestens fehlende Credits:                                          Credits below minimum:",""))</f>
        <v/>
      </c>
      <c r="D157" s="54"/>
      <c r="E157" s="55" t="str">
        <f aca="false">IF(C23="","",IF(CREDIT_SUM&lt;C22*0.95,ROUNDUP(((C22*0.95)-CREDIT_SUM),0),""))</f>
        <v/>
      </c>
      <c r="F157" s="55" t="str">
        <f aca="false">IF(C23="","",IF(CREDIT_SUM&lt;C22*0.95,"=",""))</f>
        <v/>
      </c>
      <c r="G157" s="55" t="str">
        <f aca="false">IF(C23="","",IF(E157="","",E157*C23))</f>
        <v/>
      </c>
      <c r="H157" s="56" t="str">
        <f aca="false">IF(C23="","",IF(CREDIT_SUM&lt;C22*0.95,"ECTS",""))</f>
        <v/>
      </c>
    </row>
    <row r="158" s="35" customFormat="true" ht="4.05" hidden="false" customHeight="true" outlineLevel="0" collapsed="false">
      <c r="A158" s="57"/>
      <c r="B158" s="57"/>
      <c r="C158" s="57"/>
      <c r="D158" s="58"/>
      <c r="E158" s="58"/>
      <c r="F158" s="59"/>
      <c r="G158" s="56"/>
      <c r="H158" s="56"/>
    </row>
    <row r="159" customFormat="false" ht="30" hidden="false" customHeight="true" outlineLevel="0" collapsed="false">
      <c r="A159" s="60" t="str">
        <f aca="false">IF(C23="","",IF(CREDIT_SUM&gt;C22*1.05,"Sie haben die 2/3-Grenze überschritten!                         You exceeded the 2/3-rule!",""))</f>
        <v/>
      </c>
      <c r="B159" s="60"/>
      <c r="C159" s="60" t="str">
        <f aca="false">IF(C23="","",IF(CREDIT_SUM&gt;C22*1.05,"Überschüssige Credits:                          Credits above minimum:",""))</f>
        <v/>
      </c>
      <c r="D159" s="60"/>
      <c r="E159" s="61" t="str">
        <f aca="false">IF(C23="","",IF(CREDIT_SUM&gt;C22*1.05,ROUNDUP((CREDIT_SUM-(C22*1.05)),0),""))</f>
        <v/>
      </c>
      <c r="F159" s="61" t="str">
        <f aca="false">IF(C23="","",IF(CREDIT_SUM&gt;C22*1.05,"=",""))</f>
        <v/>
      </c>
      <c r="G159" s="61" t="str">
        <f aca="false">IF(C23="","",IF(E159="","",E159*C23))</f>
        <v/>
      </c>
      <c r="H159" s="62" t="str">
        <f aca="false">IF(C23="","",IF(CREDIT_SUM&gt;C22*1.05,"ECTS",""))</f>
        <v/>
      </c>
    </row>
    <row r="160" customFormat="false" ht="34.95" hidden="false" customHeight="true" outlineLevel="0" collapsed="false">
      <c r="A160" s="63" t="s">
        <v>47</v>
      </c>
      <c r="B160" s="63"/>
      <c r="C160" s="64" t="str">
        <f aca="false">IF(C23="","",SUMIF(F43:F64,"&lt;&gt;0",E43:E64)+SUMIF(F70:F91,"&lt;&gt;0",E70:E91)+SUMIF(F100:F127,"&lt;&gt;0",E100:E127)+SUMIF(F133:F154,"&lt;&gt;0",E133:E154))</f>
        <v/>
      </c>
      <c r="D160" s="63" t="s">
        <v>48</v>
      </c>
      <c r="E160" s="63"/>
      <c r="F160" s="65" t="str">
        <f aca="false">IF(OR(C23="",C160=0),"",IF(OR(D33="",D34=""),40+C161/C160*60,C161/C160))</f>
        <v/>
      </c>
      <c r="G160" s="65"/>
      <c r="H160" s="66" t="str">
        <f aca="false">IF(OR(D74="",D75=""),"%","")</f>
        <v>%</v>
      </c>
      <c r="I160" s="67" t="n">
        <f aca="false">SUMIF(F43:F64,"&lt;&gt;0",E43:E64)+SUMIF(F70:F91,"&lt;&gt;0",E70:E91)+SUMIF(F100:F127,"&lt;&gt;0",E100:E127)+SUMIF(F133:F154,"&lt;&gt;0",E133:E154)</f>
        <v>0</v>
      </c>
    </row>
    <row r="161" customFormat="false" ht="51.15" hidden="false" customHeight="true" outlineLevel="0" collapsed="false">
      <c r="A161" s="63" t="s">
        <v>49</v>
      </c>
      <c r="B161" s="63"/>
      <c r="C161" s="65" t="str">
        <f aca="false">IF(C23="","",IF(AND(D33="",D34=""),G65+G92+G128+G155, H65+H92+H128+H155))</f>
        <v/>
      </c>
      <c r="D161" s="63" t="s">
        <v>50</v>
      </c>
      <c r="E161" s="63"/>
      <c r="F161" s="68" t="str">
        <f aca="false">IF(OR(C23="",F160=""),"",IF(OR(D33="",D34=""),TRUNC((1+3*(ABS(100-F160)/60)),1),TRUNC((1+3*(ABS(D33-F160)/ABS(D33-D34))),1)))</f>
        <v/>
      </c>
      <c r="G161" s="68"/>
      <c r="H161" s="67"/>
    </row>
    <row r="162" customFormat="false" ht="13.2" hidden="false" customHeight="false" outlineLevel="0" collapsed="false">
      <c r="A162" s="69"/>
      <c r="B162" s="70"/>
      <c r="C162" s="39"/>
      <c r="D162" s="69"/>
      <c r="E162" s="70"/>
      <c r="F162" s="71"/>
    </row>
    <row r="163" customFormat="false" ht="13.2" hidden="false" customHeight="false" outlineLevel="0" collapsed="false">
      <c r="A163" s="9" t="s">
        <v>51</v>
      </c>
      <c r="B163" s="9"/>
      <c r="C163" s="9"/>
      <c r="D163" s="9"/>
      <c r="E163" s="9"/>
      <c r="F163" s="9"/>
      <c r="G163" s="9"/>
      <c r="H163" s="9"/>
    </row>
    <row r="164" customFormat="false" ht="43.2" hidden="false" customHeight="true" outlineLevel="0" collapsed="false">
      <c r="A164" s="41" t="s">
        <v>52</v>
      </c>
      <c r="B164" s="41"/>
      <c r="C164" s="41"/>
      <c r="D164" s="41"/>
      <c r="E164" s="41"/>
      <c r="F164" s="41"/>
      <c r="G164" s="41"/>
      <c r="H164" s="41"/>
    </row>
    <row r="165" customFormat="false" ht="8.25" hidden="false" customHeight="true" outlineLevel="0" collapsed="false">
      <c r="A165" s="34"/>
      <c r="B165" s="34"/>
      <c r="C165" s="34"/>
    </row>
    <row r="166" customFormat="false" ht="30.3" hidden="false" customHeight="true" outlineLevel="0" collapsed="false">
      <c r="A166" s="33" t="s">
        <v>53</v>
      </c>
      <c r="B166" s="33"/>
      <c r="C166" s="33"/>
      <c r="D166" s="33"/>
      <c r="E166" s="33"/>
      <c r="F166" s="33"/>
      <c r="G166" s="33"/>
      <c r="H166" s="33"/>
    </row>
    <row r="167" customFormat="false" ht="13.2" hidden="false" customHeight="true" outlineLevel="0" collapsed="false">
      <c r="A167" s="34"/>
      <c r="B167" s="34"/>
      <c r="C167" s="34"/>
      <c r="D167" s="35"/>
      <c r="E167" s="35"/>
      <c r="F167" s="35"/>
      <c r="G167" s="35"/>
      <c r="H167" s="35"/>
    </row>
    <row r="168" customFormat="false" ht="30" hidden="false" customHeight="true" outlineLevel="0" collapsed="false">
      <c r="A168" s="72"/>
      <c r="B168" s="72"/>
      <c r="C168" s="72"/>
      <c r="D168" s="72"/>
      <c r="E168" s="72"/>
      <c r="F168" s="72"/>
      <c r="G168" s="72"/>
      <c r="H168" s="72"/>
    </row>
    <row r="169" customFormat="false" ht="13.2" hidden="false" customHeight="true" outlineLevel="0" collapsed="false">
      <c r="A169" s="73"/>
      <c r="B169" s="73"/>
      <c r="C169" s="73"/>
      <c r="D169" s="73"/>
      <c r="E169" s="73"/>
      <c r="F169" s="73"/>
      <c r="G169" s="73"/>
      <c r="H169" s="73"/>
    </row>
    <row r="170" customFormat="false" ht="13.2" hidden="false" customHeight="true" outlineLevel="0" collapsed="false">
      <c r="A170" s="36"/>
      <c r="B170" s="40"/>
      <c r="C170" s="40"/>
      <c r="D170" s="4"/>
      <c r="E170" s="39"/>
      <c r="F170" s="39"/>
      <c r="G170" s="35"/>
      <c r="H170" s="35"/>
    </row>
    <row r="171" customFormat="false" ht="13.2" hidden="false" customHeight="true" outlineLevel="0" collapsed="false">
      <c r="A171" s="74"/>
      <c r="B171" s="74"/>
      <c r="C171" s="74"/>
      <c r="D171" s="74"/>
      <c r="E171" s="74"/>
      <c r="F171" s="74"/>
      <c r="G171" s="74"/>
      <c r="H171" s="74"/>
    </row>
    <row r="172" customFormat="false" ht="13.2" hidden="false" customHeight="true" outlineLevel="0" collapsed="false">
      <c r="A172" s="75"/>
      <c r="B172" s="75"/>
      <c r="C172" s="75"/>
      <c r="D172" s="75"/>
      <c r="E172" s="75"/>
      <c r="F172" s="75"/>
      <c r="G172" s="75"/>
    </row>
    <row r="173" customFormat="false" ht="13.2" hidden="false" customHeight="true" outlineLevel="0" collapsed="false">
      <c r="A173" s="36"/>
      <c r="B173" s="40"/>
      <c r="C173" s="40"/>
      <c r="D173" s="4"/>
      <c r="E173" s="39"/>
      <c r="F173" s="39"/>
      <c r="G173" s="35"/>
      <c r="H173" s="35"/>
    </row>
    <row r="174" customFormat="false" ht="13.2" hidden="false" customHeight="true" outlineLevel="0" collapsed="false">
      <c r="A174" s="75"/>
      <c r="B174" s="75"/>
      <c r="C174" s="75"/>
      <c r="D174" s="75"/>
      <c r="E174" s="75"/>
      <c r="F174" s="75"/>
      <c r="G174" s="75"/>
    </row>
    <row r="175" customFormat="false" ht="13.2" hidden="false" customHeight="true" outlineLevel="0" collapsed="false">
      <c r="A175" s="76"/>
      <c r="B175" s="76"/>
      <c r="C175" s="76"/>
      <c r="D175" s="76"/>
      <c r="E175" s="76"/>
      <c r="F175" s="76"/>
      <c r="G175" s="76"/>
      <c r="H175" s="76"/>
    </row>
    <row r="176" customFormat="false" ht="13.2" hidden="false" customHeight="true" outlineLevel="0" collapsed="false">
      <c r="A176" s="75"/>
      <c r="B176" s="75"/>
      <c r="C176" s="75"/>
      <c r="D176" s="75"/>
      <c r="E176" s="75"/>
      <c r="F176" s="75"/>
      <c r="G176" s="75"/>
    </row>
  </sheetData>
  <sheetProtection sheet="true" password="9b77" objects="true" scenarios="true" selectLockedCells="true"/>
  <mergeCells count="161">
    <mergeCell ref="A2:H2"/>
    <mergeCell ref="A3:H3"/>
    <mergeCell ref="A5:H5"/>
    <mergeCell ref="A7:H7"/>
    <mergeCell ref="F8:H8"/>
    <mergeCell ref="A9:H9"/>
    <mergeCell ref="A11:B11"/>
    <mergeCell ref="C11:F11"/>
    <mergeCell ref="A12:B12"/>
    <mergeCell ref="C12:F12"/>
    <mergeCell ref="A13:B13"/>
    <mergeCell ref="C13:F13"/>
    <mergeCell ref="A14:B14"/>
    <mergeCell ref="C14:F14"/>
    <mergeCell ref="A15:B15"/>
    <mergeCell ref="D15:F15"/>
    <mergeCell ref="A17:G17"/>
    <mergeCell ref="A18:B18"/>
    <mergeCell ref="C18:F18"/>
    <mergeCell ref="C19:F19"/>
    <mergeCell ref="A20:B20"/>
    <mergeCell ref="C20:D20"/>
    <mergeCell ref="E20:F20"/>
    <mergeCell ref="G20:H20"/>
    <mergeCell ref="A21:B21"/>
    <mergeCell ref="C21:F21"/>
    <mergeCell ref="A22:B22"/>
    <mergeCell ref="C22:F22"/>
    <mergeCell ref="A23:B23"/>
    <mergeCell ref="C23:F23"/>
    <mergeCell ref="A24:C24"/>
    <mergeCell ref="A26:H26"/>
    <mergeCell ref="A27:H27"/>
    <mergeCell ref="A29:H29"/>
    <mergeCell ref="A31:H31"/>
    <mergeCell ref="B33:C33"/>
    <mergeCell ref="B34:C34"/>
    <mergeCell ref="A36:H36"/>
    <mergeCell ref="A38:H38"/>
    <mergeCell ref="A40:H40"/>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A67:H67"/>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A94:H94"/>
    <mergeCell ref="A95:H95"/>
    <mergeCell ref="A97:H97"/>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A130:H130"/>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A157:B157"/>
    <mergeCell ref="C157:D157"/>
    <mergeCell ref="A159:B159"/>
    <mergeCell ref="C159:D159"/>
    <mergeCell ref="A160:B160"/>
    <mergeCell ref="D160:E160"/>
    <mergeCell ref="F160:G160"/>
    <mergeCell ref="A161:B161"/>
    <mergeCell ref="D161:E161"/>
    <mergeCell ref="F161:G161"/>
    <mergeCell ref="A163:H163"/>
    <mergeCell ref="A164:H164"/>
    <mergeCell ref="A166:H166"/>
    <mergeCell ref="A168:H168"/>
  </mergeCells>
  <dataValidations count="5">
    <dataValidation allowBlank="true" operator="greaterThan" showDropDown="false" showErrorMessage="true" showInputMessage="true" sqref="C20:D20 C21:F21" type="decimal">
      <formula1>0</formula1>
      <formula2>0</formula2>
    </dataValidation>
    <dataValidation allowBlank="true" error="Only numerical values are accepted" errorTitle="Incorrect Input" operator="between" showDropDown="false" showErrorMessage="true" showInputMessage="true" sqref="D33:D34" type="custom">
      <formula1>ISNUMBER(D33)</formula1>
      <formula2>0</formula2>
    </dataValidation>
    <dataValidation allowBlank="true" error="Only numerical values are accepted." errorTitle="Numerical Input Required" operator="between" showDropDown="false" showErrorMessage="true" showInputMessage="true" sqref="E43:F64 E70:F91 E100:F127 E133:F154" type="custom">
      <formula1>ISNUMBER(E43)</formula1>
      <formula2>0</formula2>
    </dataValidation>
    <dataValidation allowBlank="true" operator="between" showDropDown="false" showErrorMessage="true" showInputMessage="true" sqref="A43:B64 A100:B127 A133:B154" type="custom">
      <formula1>ISNUMBER(A70)</formula1>
      <formula2>0</formula2>
    </dataValidation>
    <dataValidation allowBlank="true" operator="between" showDropDown="false" showErrorMessage="true" showInputMessage="true" sqref="A70:B91" type="custom">
      <formula1>ISNUMBER(A100)</formula1>
      <formula2>0</formula2>
    </dataValidation>
  </dataValidations>
  <printOptions headings="false" gridLines="false" gridLinesSet="true" horizontalCentered="false" verticalCentered="false"/>
  <pageMargins left="0.25" right="0.25" top="0.75" bottom="0.75" header="0.511805555555555" footer="0.511805555555555"/>
  <pageSetup paperSize="9" scale="9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8" man="true" max="65535" min="0"/>
  </colBreaks>
</worksheet>
</file>

<file path=docProps/app.xml><?xml version="1.0" encoding="utf-8"?>
<Properties xmlns="http://schemas.openxmlformats.org/officeDocument/2006/extended-properties" xmlns:vt="http://schemas.openxmlformats.org/officeDocument/2006/docPropsVTypes">
  <Template/>
  <TotalTime>2</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2022-12-09T15:20:31Z</dcterms:created>
  <dc:creator/>
  <dc:description/>
  <dc:language>en-US</dc:language>
  <cp:lastModifiedBy/>
  <dcterms:modified xsi:type="dcterms:W3CDTF">2024-04-12T14:28:44Z</dcterms:modified>
  <cp:revision>21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0x0101002682F83950AB7A44BE80803309EE82C1</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