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30720" windowHeight="14100" activeTab="0"/>
  </bookViews>
  <sheets>
    <sheet name="Tabelle1" sheetId="1" r:id="rId1"/>
    <sheet name="Tabelle2" sheetId="2" r:id="rId2"/>
    <sheet name="Tabelle3" sheetId="3" r:id="rId3"/>
  </sheets>
  <definedNames>
    <definedName name="_xlfn.SUMIFS" hidden="1">#NAME?</definedName>
    <definedName name="_xlnm.Print_Area" localSheetId="0">'Tabelle1'!$A$1:$H$240</definedName>
  </definedNames>
  <calcPr fullCalcOnLoad="1"/>
</workbook>
</file>

<file path=xl/sharedStrings.xml><?xml version="1.0" encoding="utf-8"?>
<sst xmlns="http://schemas.openxmlformats.org/spreadsheetml/2006/main" count="94" uniqueCount="79">
  <si>
    <t>Credits</t>
  </si>
  <si>
    <t>ECTS</t>
  </si>
  <si>
    <t>Credits * Note</t>
  </si>
  <si>
    <t xml:space="preserve">Bitte füllen Sie nur die grauen, umrahmten Zellen aus. Zellen ohne Rahmen werden automatisch berechnet!                                                                                        </t>
  </si>
  <si>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</si>
  <si>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Please enter here the following values, if they are equal in all courses. Otherwise, keep it empty!</t>
  </si>
  <si>
    <r>
      <t xml:space="preserve">Diskrete Strukturen  </t>
    </r>
    <r>
      <rPr>
        <i/>
        <sz val="8"/>
        <rFont val="Arial"/>
        <family val="2"/>
      </rPr>
      <t>Discrete Structures</t>
    </r>
  </si>
  <si>
    <r>
      <t xml:space="preserve">Diskrete Wahrschein- lichkeitstheorie                              </t>
    </r>
    <r>
      <rPr>
        <i/>
        <sz val="8"/>
        <rFont val="Arial"/>
        <family val="2"/>
      </rPr>
      <t>Discrete Probability Theory</t>
    </r>
  </si>
  <si>
    <r>
      <t xml:space="preserve">Gesamt / </t>
    </r>
    <r>
      <rPr>
        <b/>
        <i/>
        <sz val="9"/>
        <rFont val="Arial"/>
        <family val="2"/>
      </rPr>
      <t>Total:</t>
    </r>
  </si>
  <si>
    <r>
      <t xml:space="preserve">Note  </t>
    </r>
    <r>
      <rPr>
        <b/>
        <i/>
        <sz val="9"/>
        <rFont val="Arial"/>
        <family val="2"/>
      </rPr>
      <t>Grade</t>
    </r>
  </si>
  <si>
    <r>
      <t xml:space="preserve">schlechteste Note zum Bestehen                                                   </t>
    </r>
    <r>
      <rPr>
        <b/>
        <i/>
        <sz val="9"/>
        <rFont val="Arial"/>
        <family val="2"/>
      </rPr>
      <t>lowest possible grade to still pass:</t>
    </r>
  </si>
  <si>
    <r>
      <t xml:space="preserve">Bereich / </t>
    </r>
    <r>
      <rPr>
        <b/>
        <i/>
        <sz val="9"/>
        <rFont val="Arial"/>
        <family val="2"/>
      </rPr>
      <t>section</t>
    </r>
  </si>
  <si>
    <r>
      <t xml:space="preserve">Modul / </t>
    </r>
    <r>
      <rPr>
        <b/>
        <i/>
        <sz val="9"/>
        <rFont val="Arial"/>
        <family val="2"/>
      </rPr>
      <t>Module or Course</t>
    </r>
  </si>
  <si>
    <r>
      <t xml:space="preserve">Ihr Bachelorstudium / </t>
    </r>
    <r>
      <rPr>
        <b/>
        <i/>
        <sz val="9"/>
        <rFont val="Arial"/>
        <family val="2"/>
      </rPr>
      <t>Your Bachelor course of study:</t>
    </r>
  </si>
  <si>
    <r>
      <t xml:space="preserve">Jahre / </t>
    </r>
    <r>
      <rPr>
        <i/>
        <sz val="9"/>
        <rFont val="Arial"/>
        <family val="2"/>
      </rPr>
      <t>years</t>
    </r>
  </si>
  <si>
    <r>
      <t xml:space="preserve">Name / </t>
    </r>
    <r>
      <rPr>
        <i/>
        <sz val="9"/>
        <rFont val="Arial"/>
        <family val="2"/>
      </rPr>
      <t>Name:</t>
    </r>
  </si>
  <si>
    <r>
      <t xml:space="preserve">Vorname / </t>
    </r>
    <r>
      <rPr>
        <i/>
        <sz val="9"/>
        <rFont val="Arial"/>
        <family val="2"/>
      </rPr>
      <t>First name:</t>
    </r>
  </si>
  <si>
    <r>
      <t xml:space="preserve">Geburtsdatum / </t>
    </r>
    <r>
      <rPr>
        <i/>
        <sz val="9"/>
        <rFont val="Arial"/>
        <family val="2"/>
      </rPr>
      <t>Date of birth:</t>
    </r>
  </si>
  <si>
    <r>
      <t xml:space="preserve">Staatsangehörigkeit / </t>
    </r>
    <r>
      <rPr>
        <i/>
        <sz val="9"/>
        <rFont val="Arial"/>
        <family val="2"/>
      </rPr>
      <t>Nationality:</t>
    </r>
  </si>
  <si>
    <r>
      <t xml:space="preserve">Bewerbungsnummer:                             </t>
    </r>
    <r>
      <rPr>
        <i/>
        <sz val="9"/>
        <rFont val="Arial"/>
        <family val="2"/>
      </rPr>
      <t>Application Number (TUMonline):</t>
    </r>
  </si>
  <si>
    <r>
      <t xml:space="preserve">Regelstudienzeit / </t>
    </r>
    <r>
      <rPr>
        <i/>
        <sz val="9"/>
        <rFont val="Arial"/>
        <family val="2"/>
      </rPr>
      <t>Regular duration:</t>
    </r>
  </si>
  <si>
    <r>
      <t xml:space="preserve">Insgesamt vergebene Credits  </t>
    </r>
    <r>
      <rPr>
        <i/>
        <sz val="9"/>
        <rFont val="Arial"/>
        <family val="2"/>
      </rPr>
      <t xml:space="preserve">                         Total number of credits:</t>
    </r>
  </si>
  <si>
    <r>
      <t xml:space="preserve">2/3 der Credits                                                                     </t>
    </r>
    <r>
      <rPr>
        <i/>
        <sz val="9"/>
        <rFont val="Arial"/>
        <family val="2"/>
      </rPr>
      <t>2/3 of the credits:</t>
    </r>
  </si>
  <si>
    <r>
      <t>Studienfach /</t>
    </r>
    <r>
      <rPr>
        <i/>
        <sz val="9"/>
        <rFont val="Arial"/>
        <family val="2"/>
      </rPr>
      <t xml:space="preserve"> Subject:</t>
    </r>
  </si>
  <si>
    <t>IN0001</t>
  </si>
  <si>
    <t>TUM: 6 ECTS</t>
  </si>
  <si>
    <t>IN0007</t>
  </si>
  <si>
    <t>IN0008</t>
  </si>
  <si>
    <t>IN0009</t>
  </si>
  <si>
    <t>IN0010</t>
  </si>
  <si>
    <t>TUM: 8 ECTS</t>
  </si>
  <si>
    <t>IN0015</t>
  </si>
  <si>
    <t>MA0901</t>
  </si>
  <si>
    <t>MA0902</t>
  </si>
  <si>
    <t>IN0018</t>
  </si>
  <si>
    <r>
      <t xml:space="preserve">Modul                                                                  </t>
    </r>
    <r>
      <rPr>
        <b/>
        <i/>
        <sz val="9"/>
        <rFont val="Arial"/>
        <family val="2"/>
      </rPr>
      <t>Module or Course</t>
    </r>
  </si>
  <si>
    <t>1 -</t>
  </si>
  <si>
    <t>Tragen Sie die folgenden Notenwerte ein, sofern sie für alle Fächer einheitlich sind. Lassen Sie das Feld ansonsten frei!</t>
  </si>
  <si>
    <r>
      <t xml:space="preserve">Bestmögliche Note für diesen Kurs                    </t>
    </r>
    <r>
      <rPr>
        <b/>
        <i/>
        <sz val="9"/>
        <rFont val="Arial"/>
        <family val="2"/>
      </rPr>
      <t>highest possible grade of the course</t>
    </r>
  </si>
  <si>
    <t>Curricularanalyse / Analysis of the Curriculum</t>
  </si>
  <si>
    <t>Tragen Sie, wenn diese Notengrenzen nicht einheitlich sind, bitte zusätzlich die individuellen Notengrenzen ein. Überschreiben Sie dazu einfach den Zelleninhalt der Spalten A und B in der Tabelle unten und tragen Sie dann Modul, Credits und Note ein.</t>
  </si>
  <si>
    <t>3) Noten / Grades</t>
  </si>
  <si>
    <r>
      <t xml:space="preserve">_______________________________________________________________________________________________                        Datum, Ort, Unterschrift / </t>
    </r>
    <r>
      <rPr>
        <i/>
        <sz val="10"/>
        <rFont val="Arial"/>
        <family val="2"/>
      </rPr>
      <t>Date, Place, Signature</t>
    </r>
  </si>
  <si>
    <r>
      <t xml:space="preserve">4) Einverständniserklärung </t>
    </r>
    <r>
      <rPr>
        <b/>
        <i/>
        <u val="single"/>
        <sz val="10"/>
        <rFont val="Arial"/>
        <family val="2"/>
      </rPr>
      <t>/ Statement of agreement</t>
    </r>
  </si>
  <si>
    <r>
      <t xml:space="preserve">2) Curricularanalyse </t>
    </r>
    <r>
      <rPr>
        <b/>
        <i/>
        <u val="single"/>
        <sz val="10"/>
        <rFont val="Arial"/>
        <family val="2"/>
      </rPr>
      <t>/ Analysis of the Curriculum</t>
    </r>
  </si>
  <si>
    <r>
      <t xml:space="preserve">1) Persönliche Daten / </t>
    </r>
    <r>
      <rPr>
        <b/>
        <i/>
        <u val="single"/>
        <sz val="10"/>
        <rFont val="Arial"/>
        <family val="2"/>
      </rPr>
      <t>Personal Data</t>
    </r>
  </si>
  <si>
    <r>
      <t xml:space="preserve">Name der Hochschule                                    </t>
    </r>
    <r>
      <rPr>
        <i/>
        <sz val="9"/>
        <rFont val="Arial"/>
        <family val="2"/>
      </rPr>
      <t>Name of university:</t>
    </r>
  </si>
  <si>
    <r>
      <t>ECTS pro Bereich</t>
    </r>
    <r>
      <rPr>
        <b/>
        <i/>
        <sz val="9"/>
        <rFont val="Arial"/>
        <family val="2"/>
      </rPr>
      <t xml:space="preserve"> / ECTS by section</t>
    </r>
  </si>
  <si>
    <r>
      <t xml:space="preserve">Bestmögliche Note                                                            </t>
    </r>
    <r>
      <rPr>
        <b/>
        <i/>
        <sz val="9"/>
        <rFont val="Arial"/>
        <family val="2"/>
      </rPr>
      <t>highest possible grade:</t>
    </r>
  </si>
  <si>
    <r>
      <t xml:space="preserve">Gewichtete Durchschnittsnote    </t>
    </r>
    <r>
      <rPr>
        <b/>
        <i/>
        <sz val="9"/>
        <rFont val="Arial"/>
        <family val="2"/>
      </rPr>
      <t>Weighted average grade:</t>
    </r>
  </si>
  <si>
    <r>
      <t xml:space="preserve">Note gemäß dem Notensystem der TUM              </t>
    </r>
    <r>
      <rPr>
        <b/>
        <i/>
        <sz val="9"/>
        <rFont val="Arial"/>
        <family val="2"/>
      </rPr>
      <t xml:space="preserve">                               Grade according to the system of TUM:</t>
    </r>
  </si>
  <si>
    <r>
      <t xml:space="preserve">Gewichtete Credits * Note                          </t>
    </r>
    <r>
      <rPr>
        <b/>
        <i/>
        <sz val="9"/>
        <rFont val="Arial"/>
        <family val="2"/>
      </rPr>
      <t>Weighted Credits * Grade</t>
    </r>
  </si>
  <si>
    <r>
      <t xml:space="preserve">Gewichtete Credits                                               </t>
    </r>
    <r>
      <rPr>
        <b/>
        <i/>
        <sz val="9"/>
        <rFont val="Arial"/>
        <family val="2"/>
      </rPr>
      <t>Weighted Credits</t>
    </r>
  </si>
  <si>
    <t>(e.g. "3" or "3,5"...)</t>
  </si>
  <si>
    <t>Geben Sie zunächst die Bestnote und die schlechtest mögliche Note zum Bestehen an, wenn diese für alle Kurse gleich sind. Danach tragen Sie Ihre besten Prüfungsleistungen bis 120 ECTS bzw. 2/3 der für das Erststudium erforderlichen Leistungen ein (Kurse, Bachelorarbeit, Sprach- und Sportkurse etc.; Kurse mit Beurteilung "bestanden" o.ä. erhalten Note 0)! Falls nicht einheitlich, geben Sie bitte auch die individuellen best- und schlechtestmöglichen Noten für jeden Kurs an. Kurse, die Sie unter Nr. 2) angegeben haben, können Sie auch hier eintragen, wenn nötig.</t>
  </si>
  <si>
    <r>
      <t xml:space="preserve">Umrech-nung       </t>
    </r>
    <r>
      <rPr>
        <b/>
        <i/>
        <sz val="9"/>
        <rFont val="Arial"/>
        <family val="2"/>
      </rPr>
      <t xml:space="preserve"> Calculated Value</t>
    </r>
  </si>
  <si>
    <r>
      <t xml:space="preserve">schlechteste Note zum Bestehen des Moduls                    </t>
    </r>
    <r>
      <rPr>
        <b/>
        <i/>
        <sz val="9"/>
        <rFont val="Arial"/>
        <family val="2"/>
      </rPr>
      <t>lowest grade to pass the course</t>
    </r>
  </si>
  <si>
    <t>Version vom 08.04.2016</t>
  </si>
  <si>
    <r>
      <t xml:space="preserve">b) Grundlagen der Informatik / </t>
    </r>
    <r>
      <rPr>
        <b/>
        <i/>
        <u val="single"/>
        <sz val="10"/>
        <rFont val="Arial"/>
        <family val="2"/>
      </rPr>
      <t>Basics in Informatics:</t>
    </r>
  </si>
  <si>
    <t>M. Sc. Mathematics in Data Science</t>
  </si>
  <si>
    <t>(Bachelor in Informatics / Computer Science with minor Mathematics or similar)</t>
  </si>
  <si>
    <r>
      <t xml:space="preserve">Tragen Sie auf den nächsten zwei Seiten die Grundlagenmodule Ihres Studiengangs ein, welche den genannten Themen entsprechen (s. Links zur Modulbeschreibung, keine Kurse mit weiterführenden oder spezialisierten Themen einfügen), sowie die erhaltenen Credits. Diese werden ggf. in ECTS umgewandelt!
</t>
    </r>
  </si>
  <si>
    <t>Please, just fill in the grey framed cells. Cells without a frame will be calculated automatically!</t>
  </si>
  <si>
    <r>
      <t xml:space="preserve">Umrechnungsfaktor                                    </t>
    </r>
    <r>
      <rPr>
        <i/>
        <sz val="9"/>
        <rFont val="Arial"/>
        <family val="2"/>
      </rPr>
      <t>Conversion factor:</t>
    </r>
  </si>
  <si>
    <r>
      <t xml:space="preserve">a) Grundlagen der Mathematik / </t>
    </r>
    <r>
      <rPr>
        <b/>
        <i/>
        <u val="single"/>
        <sz val="10"/>
        <rFont val="Arial"/>
        <family val="2"/>
      </rPr>
      <t>Foundations in Mathematics:</t>
    </r>
  </si>
  <si>
    <t>Please first enter the highest possible and the lowest possible grade to pass, if they are the same for all courses. If they were not the same for each course, please enter the individual highest and lowest grades for each course.Then, list your best examination results up to 120 ECTS or 2/3 of the examinations necessary for your study program (courses, thesis, languages, sports etc.; courses evaluated with "passed" will get grade of zero (0))!  You can list courses that you have already listed under no. 2, if needed.</t>
  </si>
  <si>
    <t>Now, if they aren't equal in all courses, enter also the individual grade limits. For this, please fill in columns A and B in the table shown below, then enter the module name, the credits, and the grade.</t>
  </si>
  <si>
    <t>I am aware that intentionally made false statements and omissions constitute an administrative offense and may lead to my exclusion from or, if determined at a later date, the revocation of my aptitude testing and enrollment.</t>
  </si>
  <si>
    <r>
      <t xml:space="preserve">Analysis für Informatik                            </t>
    </r>
    <r>
      <rPr>
        <i/>
        <sz val="8"/>
        <rFont val="Arial"/>
        <family val="2"/>
      </rPr>
      <t>Analysis for Computer Science</t>
    </r>
  </si>
  <si>
    <r>
      <t xml:space="preserve">Lineare Algebra für Informatik                     </t>
    </r>
    <r>
      <rPr>
        <i/>
        <sz val="8"/>
        <rFont val="Arial"/>
        <family val="2"/>
      </rPr>
      <t>Linear Algebra for Computer Science</t>
    </r>
  </si>
  <si>
    <r>
      <t xml:space="preserve">Einführung in die Optimierung        </t>
    </r>
    <r>
      <rPr>
        <i/>
        <sz val="8"/>
        <rFont val="Arial"/>
        <family val="2"/>
      </rPr>
      <t>Introduction to 
Optimization</t>
    </r>
  </si>
  <si>
    <t>TUM: 9 ECTS</t>
  </si>
  <si>
    <t>MA2012</t>
  </si>
  <si>
    <r>
      <t xml:space="preserve">Einführung in die Informatik                      </t>
    </r>
    <r>
      <rPr>
        <i/>
        <sz val="8"/>
        <rFont val="Arial"/>
        <family val="2"/>
      </rPr>
      <t>Introduction to Computer Science</t>
    </r>
  </si>
  <si>
    <r>
      <t xml:space="preserve">Grundlagen: Algorithmen und Datenstrukturen
</t>
    </r>
    <r>
      <rPr>
        <i/>
        <sz val="8"/>
        <rFont val="Arial"/>
        <family val="2"/>
      </rPr>
      <t>Foundations of Algorithms and Data Structures</t>
    </r>
  </si>
  <si>
    <t>Grundlagen: Datenbanken Foundations of Data Bases</t>
  </si>
  <si>
    <r>
      <t xml:space="preserve">Grundlagen: Betriebs-systeme und System-software   
</t>
    </r>
    <r>
      <rPr>
        <i/>
        <sz val="8"/>
        <rFont val="Arial"/>
        <family val="2"/>
      </rPr>
      <t>Foundations of Operating Systems and System Software</t>
    </r>
  </si>
  <si>
    <r>
      <t xml:space="preserve">Grundlagen: Rechnernetze und verteilte Systeme 
</t>
    </r>
    <r>
      <rPr>
        <i/>
        <sz val="8"/>
        <rFont val="Arial"/>
        <family val="2"/>
      </rPr>
      <t>Foundations of Networks and Distributed Systems</t>
    </r>
    <r>
      <rPr>
        <sz val="8"/>
        <rFont val="Arial"/>
        <family val="2"/>
      </rPr>
      <t xml:space="preserve"> </t>
    </r>
  </si>
  <si>
    <r>
      <t>On the next to pages, please enter the basic modules or courses of your study program, which cover the given topics! (See links to module description; all other courses will not be counted here.) Then enter the credits you have received. They will automatically be transferred to the European Credit Transfer System (ECTS)!</t>
    </r>
    <r>
      <rPr>
        <b/>
        <sz val="9"/>
        <rFont val="Arial"/>
        <family val="2"/>
      </rPr>
      <t xml:space="preserve">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</si>
</sst>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 numFmtId="177" formatCode="0.0"/>
    <numFmt numFmtId="178" formatCode="General;"/>
    <numFmt numFmtId="179" formatCode="General;\-General;"/>
    <numFmt numFmtId="180" formatCode="0.000"/>
  </numFmts>
  <fonts count="59">
    <font>
      <sz val="10"/>
      <name val="Arial"/>
      <family val="0"/>
    </font>
    <font>
      <b/>
      <sz val="12"/>
      <name val="Arial"/>
      <family val="2"/>
    </font>
    <font>
      <sz val="8"/>
      <name val="Arial"/>
      <family val="2"/>
    </font>
    <font>
      <i/>
      <sz val="10"/>
      <name val="Arial"/>
      <family val="2"/>
    </font>
    <font>
      <b/>
      <sz val="10"/>
      <name val="Arial"/>
      <family val="2"/>
    </font>
    <font>
      <b/>
      <sz val="11"/>
      <name val="Arial"/>
      <family val="2"/>
    </font>
    <font>
      <b/>
      <i/>
      <sz val="11"/>
      <name val="Arial"/>
      <family val="2"/>
    </font>
    <font>
      <b/>
      <sz val="18"/>
      <name val="Arial"/>
      <family val="2"/>
    </font>
    <font>
      <sz val="18"/>
      <name val="Arial"/>
      <family val="2"/>
    </font>
    <font>
      <i/>
      <sz val="8"/>
      <name val="Arial"/>
      <family val="2"/>
    </font>
    <font>
      <sz val="9"/>
      <name val="Arial"/>
      <family val="2"/>
    </font>
    <font>
      <b/>
      <sz val="9"/>
      <name val="Arial"/>
      <family val="2"/>
    </font>
    <font>
      <b/>
      <i/>
      <sz val="9"/>
      <name val="Arial"/>
      <family val="2"/>
    </font>
    <font>
      <i/>
      <sz val="9"/>
      <name val="Arial"/>
      <family val="2"/>
    </font>
    <font>
      <b/>
      <sz val="10"/>
      <color indexed="10"/>
      <name val="Arial"/>
      <family val="2"/>
    </font>
    <font>
      <b/>
      <u val="single"/>
      <sz val="10"/>
      <name val="Arial"/>
      <family val="2"/>
    </font>
    <font>
      <b/>
      <i/>
      <u val="single"/>
      <sz val="10"/>
      <name val="Arial"/>
      <family val="2"/>
    </font>
    <font>
      <u val="single"/>
      <sz val="10"/>
      <name val="Arial"/>
      <family val="2"/>
    </font>
    <font>
      <b/>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8"/>
      <color indexed="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83">
    <xf numFmtId="0" fontId="0" fillId="0" borderId="0" xfId="0" applyAlignment="1">
      <alignment/>
    </xf>
    <xf numFmtId="0" fontId="0" fillId="0" borderId="0" xfId="0" applyAlignment="1">
      <alignment horizontal="left" vertical="justify"/>
    </xf>
    <xf numFmtId="0" fontId="0" fillId="0" borderId="0" xfId="0" applyAlignment="1">
      <alignment wrapText="1"/>
    </xf>
    <xf numFmtId="0" fontId="0" fillId="0" borderId="0" xfId="0" applyNumberFormat="1" applyAlignment="1">
      <alignment horizontal="left" vertical="justify"/>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7" fillId="0" borderId="0" xfId="0" applyFont="1" applyAlignment="1" applyProtection="1">
      <alignment horizontal="center" vertical="center" wrapText="1"/>
      <protection/>
    </xf>
    <xf numFmtId="0" fontId="8" fillId="0" borderId="0" xfId="0" applyFon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vertical="center" wrapText="1"/>
      <protection/>
    </xf>
    <xf numFmtId="0" fontId="5" fillId="0" borderId="0" xfId="0" applyFont="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5" fillId="0" borderId="0" xfId="0" applyFont="1" applyAlignment="1" applyProtection="1">
      <alignment horizontal="left" vertical="justify" wrapText="1"/>
      <protection/>
    </xf>
    <xf numFmtId="0" fontId="0" fillId="0" borderId="0" xfId="0" applyAlignment="1" applyProtection="1">
      <alignment horizontal="left" vertical="justify"/>
      <protection/>
    </xf>
    <xf numFmtId="0" fontId="6" fillId="0" borderId="0" xfId="0" applyFont="1" applyAlignment="1" applyProtection="1">
      <alignment horizontal="left" vertical="justify" wrapText="1"/>
      <protection/>
    </xf>
    <xf numFmtId="0" fontId="0" fillId="0" borderId="0" xfId="0" applyAlignment="1" applyProtection="1">
      <alignment horizontal="left" vertical="justify" wrapText="1"/>
      <protection/>
    </xf>
    <xf numFmtId="0" fontId="4" fillId="0" borderId="0" xfId="0" applyFont="1" applyBorder="1" applyAlignment="1" applyProtection="1">
      <alignment vertical="center" wrapText="1"/>
      <protection/>
    </xf>
    <xf numFmtId="0" fontId="0" fillId="0" borderId="0" xfId="0" applyFill="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177" fontId="0" fillId="0" borderId="0" xfId="0" applyNumberFormat="1" applyBorder="1" applyAlignment="1" applyProtection="1">
      <alignment vertical="center"/>
      <protection/>
    </xf>
    <xf numFmtId="0" fontId="10" fillId="33" borderId="11" xfId="0" applyFont="1" applyFill="1" applyBorder="1" applyAlignment="1" applyProtection="1">
      <alignment/>
      <protection locked="0"/>
    </xf>
    <xf numFmtId="0" fontId="10" fillId="0" borderId="0" xfId="0" applyFont="1" applyAlignment="1" applyProtection="1">
      <alignment/>
      <protection/>
    </xf>
    <xf numFmtId="0" fontId="10" fillId="0" borderId="11" xfId="0" applyFont="1" applyBorder="1" applyAlignment="1" applyProtection="1">
      <alignment/>
      <protection/>
    </xf>
    <xf numFmtId="0" fontId="11" fillId="0" borderId="11"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0" fillId="33" borderId="12" xfId="0" applyFont="1" applyFill="1" applyBorder="1" applyAlignment="1" applyProtection="1">
      <alignment/>
      <protection locked="0"/>
    </xf>
    <xf numFmtId="0" fontId="10" fillId="34" borderId="11" xfId="0" applyFont="1" applyFill="1" applyBorder="1" applyAlignment="1" applyProtection="1">
      <alignment/>
      <protection/>
    </xf>
    <xf numFmtId="0" fontId="10" fillId="33" borderId="11" xfId="0" applyFont="1" applyFill="1" applyBorder="1" applyAlignment="1" applyProtection="1">
      <alignment horizontal="center" vertical="center"/>
      <protection locked="0"/>
    </xf>
    <xf numFmtId="179" fontId="10" fillId="33" borderId="11" xfId="0" applyNumberFormat="1" applyFont="1" applyFill="1" applyBorder="1" applyAlignment="1" applyProtection="1">
      <alignment/>
      <protection locked="0"/>
    </xf>
    <xf numFmtId="0" fontId="4" fillId="0" borderId="0" xfId="0" applyFont="1" applyAlignment="1" applyProtection="1">
      <alignment horizontal="center" vertical="center"/>
      <protection/>
    </xf>
    <xf numFmtId="0" fontId="0" fillId="0" borderId="0" xfId="0" applyFont="1" applyAlignment="1" applyProtection="1">
      <alignment/>
      <protection/>
    </xf>
    <xf numFmtId="0" fontId="10" fillId="0" borderId="12" xfId="0" applyFont="1" applyBorder="1" applyAlignment="1" applyProtection="1">
      <alignment/>
      <protection/>
    </xf>
    <xf numFmtId="0" fontId="10" fillId="0" borderId="0" xfId="0" applyFont="1" applyAlignment="1" applyProtection="1">
      <alignment/>
      <protection/>
    </xf>
    <xf numFmtId="0" fontId="10" fillId="0" borderId="13" xfId="0" applyFont="1" applyBorder="1" applyAlignment="1" applyProtection="1">
      <alignment vertical="center"/>
      <protection/>
    </xf>
    <xf numFmtId="0" fontId="0" fillId="0" borderId="11" xfId="0" applyBorder="1" applyAlignment="1" applyProtection="1">
      <alignment/>
      <protection/>
    </xf>
    <xf numFmtId="0" fontId="2" fillId="0" borderId="14" xfId="0" applyFont="1" applyBorder="1" applyAlignment="1" applyProtection="1">
      <alignment vertical="center" wrapText="1"/>
      <protection/>
    </xf>
    <xf numFmtId="0" fontId="10" fillId="33" borderId="13" xfId="0" applyFont="1" applyFill="1" applyBorder="1" applyAlignment="1" applyProtection="1">
      <alignment vertical="center" wrapText="1"/>
      <protection locked="0"/>
    </xf>
    <xf numFmtId="0" fontId="10" fillId="33" borderId="15" xfId="0" applyFont="1" applyFill="1" applyBorder="1" applyAlignment="1" applyProtection="1">
      <alignment vertical="center" wrapText="1"/>
      <protection locked="0"/>
    </xf>
    <xf numFmtId="0" fontId="10" fillId="33" borderId="12" xfId="0" applyFont="1" applyFill="1" applyBorder="1" applyAlignment="1" applyProtection="1">
      <alignment vertical="center" wrapText="1"/>
      <protection locked="0"/>
    </xf>
    <xf numFmtId="0" fontId="11" fillId="0" borderId="11" xfId="0" applyFont="1" applyBorder="1" applyAlignment="1" applyProtection="1">
      <alignment horizontal="center" vertical="center"/>
      <protection/>
    </xf>
    <xf numFmtId="0" fontId="2" fillId="0" borderId="14" xfId="0" applyFont="1" applyBorder="1" applyAlignment="1">
      <alignment vertical="center" wrapText="1"/>
    </xf>
    <xf numFmtId="0" fontId="2" fillId="0" borderId="11" xfId="0" applyFont="1" applyBorder="1" applyAlignment="1" applyProtection="1">
      <alignment/>
      <protection/>
    </xf>
    <xf numFmtId="0" fontId="0" fillId="0" borderId="0" xfId="0" applyFont="1" applyAlignment="1">
      <alignment/>
    </xf>
    <xf numFmtId="0" fontId="0" fillId="0" borderId="16" xfId="0" applyFont="1" applyBorder="1" applyAlignment="1" applyProtection="1">
      <alignment/>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right" vertical="center"/>
      <protection/>
    </xf>
    <xf numFmtId="0" fontId="10" fillId="0" borderId="0" xfId="0" applyFont="1" applyBorder="1" applyAlignment="1" applyProtection="1">
      <alignment horizontal="right"/>
      <protection/>
    </xf>
    <xf numFmtId="0" fontId="4" fillId="0" borderId="13" xfId="0" applyFont="1" applyFill="1" applyBorder="1" applyAlignment="1" applyProtection="1">
      <alignment horizontal="right" vertical="center"/>
      <protection/>
    </xf>
    <xf numFmtId="0" fontId="14" fillId="0" borderId="17" xfId="0" applyFont="1" applyBorder="1" applyAlignment="1" applyProtection="1">
      <alignment horizontal="right" vertical="center" wrapText="1"/>
      <protection/>
    </xf>
    <xf numFmtId="0" fontId="10" fillId="0" borderId="11" xfId="0" applyFont="1" applyBorder="1" applyAlignment="1" applyProtection="1">
      <alignment horizontal="center" vertical="center" wrapText="1"/>
      <protection/>
    </xf>
    <xf numFmtId="180" fontId="10" fillId="0" borderId="11" xfId="0" applyNumberFormat="1" applyFont="1" applyBorder="1" applyAlignment="1" applyProtection="1">
      <alignment/>
      <protection/>
    </xf>
    <xf numFmtId="180" fontId="10" fillId="0" borderId="12" xfId="0" applyNumberFormat="1" applyFont="1" applyBorder="1" applyAlignment="1" applyProtection="1">
      <alignment/>
      <protection/>
    </xf>
    <xf numFmtId="180" fontId="10" fillId="0" borderId="11" xfId="0" applyNumberFormat="1" applyFont="1" applyBorder="1" applyAlignment="1" applyProtection="1">
      <alignment horizontal="center" vertical="center" wrapText="1"/>
      <protection/>
    </xf>
    <xf numFmtId="0" fontId="14" fillId="0" borderId="0" xfId="0" applyFont="1" applyBorder="1" applyAlignment="1" applyProtection="1">
      <alignment horizontal="left" vertical="center" wrapText="1"/>
      <protection/>
    </xf>
    <xf numFmtId="0" fontId="14" fillId="0" borderId="17"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0" xfId="0" applyFont="1" applyBorder="1" applyAlignment="1">
      <alignment horizontal="center" vertical="center" wrapText="1"/>
    </xf>
    <xf numFmtId="0" fontId="11"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180" fontId="10" fillId="0" borderId="0" xfId="0" applyNumberFormat="1" applyFont="1" applyBorder="1" applyAlignment="1" applyProtection="1">
      <alignment/>
      <protection/>
    </xf>
    <xf numFmtId="0" fontId="14" fillId="0" borderId="0" xfId="0" applyFont="1" applyBorder="1" applyAlignment="1">
      <alignment horizontal="left" vertical="center" wrapText="1"/>
    </xf>
    <xf numFmtId="0" fontId="6" fillId="0" borderId="0" xfId="0" applyFont="1" applyAlignment="1">
      <alignment horizontal="left" vertical="justify" wrapText="1"/>
    </xf>
    <xf numFmtId="0" fontId="15" fillId="0" borderId="0" xfId="0" applyFont="1" applyAlignment="1" applyProtection="1">
      <alignment vertical="center"/>
      <protection/>
    </xf>
    <xf numFmtId="0" fontId="58" fillId="0" borderId="14" xfId="48" applyFont="1" applyBorder="1" applyAlignment="1">
      <alignment vertical="center" wrapText="1"/>
    </xf>
    <xf numFmtId="0" fontId="58" fillId="0" borderId="14" xfId="48" applyFont="1" applyBorder="1" applyAlignment="1" applyProtection="1">
      <alignment vertical="center" wrapText="1"/>
      <protection/>
    </xf>
    <xf numFmtId="0" fontId="58" fillId="0" borderId="18" xfId="48" applyFont="1" applyBorder="1" applyAlignment="1" applyProtection="1">
      <alignment vertical="center" wrapText="1"/>
      <protection/>
    </xf>
    <xf numFmtId="0" fontId="58" fillId="0" borderId="14" xfId="48" applyFont="1" applyBorder="1" applyAlignment="1">
      <alignment/>
    </xf>
    <xf numFmtId="0" fontId="15" fillId="0" borderId="0" xfId="0" applyFont="1" applyAlignment="1" applyProtection="1">
      <alignment vertical="top" wrapText="1"/>
      <protection/>
    </xf>
    <xf numFmtId="0" fontId="17" fillId="0" borderId="0" xfId="0" applyFont="1" applyAlignment="1" applyProtection="1">
      <alignment wrapText="1"/>
      <protection/>
    </xf>
    <xf numFmtId="0" fontId="17" fillId="0" borderId="0" xfId="0" applyFont="1" applyAlignment="1" applyProtection="1">
      <alignment/>
      <protection/>
    </xf>
    <xf numFmtId="0" fontId="0" fillId="0" borderId="0" xfId="0" applyFont="1" applyBorder="1" applyAlignment="1" applyProtection="1">
      <alignment/>
      <protection/>
    </xf>
    <xf numFmtId="0" fontId="11"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1" fillId="0" borderId="0" xfId="0" applyFont="1" applyBorder="1" applyAlignment="1" applyProtection="1">
      <alignment vertical="center" wrapText="1"/>
      <protection/>
    </xf>
    <xf numFmtId="0" fontId="2" fillId="0" borderId="14" xfId="0" applyFont="1" applyBorder="1" applyAlignment="1" applyProtection="1">
      <alignment vertical="top" wrapText="1"/>
      <protection/>
    </xf>
    <xf numFmtId="0" fontId="12" fillId="0" borderId="0" xfId="0" applyFont="1" applyAlignment="1" applyProtection="1">
      <alignment vertical="top" wrapText="1"/>
      <protection/>
    </xf>
    <xf numFmtId="0" fontId="0" fillId="0" borderId="0" xfId="0" applyAlignment="1">
      <alignment/>
    </xf>
    <xf numFmtId="0" fontId="10" fillId="33" borderId="12" xfId="0" applyFont="1" applyFill="1" applyBorder="1" applyAlignment="1" applyProtection="1">
      <alignment vertical="top"/>
      <protection locked="0"/>
    </xf>
    <xf numFmtId="0" fontId="10" fillId="34"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Alignment="1">
      <alignment vertical="top"/>
    </xf>
    <xf numFmtId="0" fontId="2" fillId="0" borderId="19" xfId="0" applyFont="1" applyBorder="1" applyAlignment="1" applyProtection="1">
      <alignment vertical="center" wrapText="1"/>
      <protection/>
    </xf>
    <xf numFmtId="0" fontId="2" fillId="0" borderId="14" xfId="0" applyFont="1" applyBorder="1" applyAlignment="1">
      <alignment vertical="center" wrapText="1"/>
    </xf>
    <xf numFmtId="0" fontId="0" fillId="0" borderId="14" xfId="0" applyBorder="1" applyAlignment="1">
      <alignment vertical="center" wrapText="1"/>
    </xf>
    <xf numFmtId="0" fontId="0" fillId="0" borderId="19"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8" xfId="0" applyFont="1" applyBorder="1" applyAlignment="1" applyProtection="1">
      <alignment horizontal="center"/>
      <protection/>
    </xf>
    <xf numFmtId="0" fontId="10" fillId="33" borderId="13" xfId="0" applyFont="1" applyFill="1" applyBorder="1" applyAlignment="1" applyProtection="1">
      <alignment vertical="center" wrapText="1"/>
      <protection locked="0"/>
    </xf>
    <xf numFmtId="0" fontId="10" fillId="0" borderId="15" xfId="0" applyFont="1" applyBorder="1" applyAlignment="1" applyProtection="1">
      <alignment/>
      <protection locked="0"/>
    </xf>
    <xf numFmtId="0" fontId="10" fillId="0" borderId="12" xfId="0" applyFont="1" applyBorder="1" applyAlignment="1" applyProtection="1">
      <alignment/>
      <protection locked="0"/>
    </xf>
    <xf numFmtId="0" fontId="0" fillId="0" borderId="19" xfId="0" applyFont="1" applyBorder="1" applyAlignment="1" applyProtection="1">
      <alignment horizontal="right"/>
      <protection/>
    </xf>
    <xf numFmtId="0" fontId="0" fillId="0" borderId="14" xfId="0" applyFont="1" applyBorder="1" applyAlignment="1" applyProtection="1">
      <alignment horizontal="right"/>
      <protection/>
    </xf>
    <xf numFmtId="0" fontId="0" fillId="0" borderId="18" xfId="0" applyFont="1" applyBorder="1" applyAlignment="1" applyProtection="1">
      <alignment horizontal="right"/>
      <protection/>
    </xf>
    <xf numFmtId="0" fontId="11" fillId="0" borderId="13" xfId="0" applyFont="1" applyBorder="1" applyAlignment="1" applyProtection="1">
      <alignment horizontal="center"/>
      <protection/>
    </xf>
    <xf numFmtId="0" fontId="11" fillId="0" borderId="15" xfId="0" applyFont="1" applyBorder="1" applyAlignment="1" applyProtection="1">
      <alignment horizontal="center"/>
      <protection/>
    </xf>
    <xf numFmtId="0" fontId="11" fillId="0" borderId="12" xfId="0" applyFont="1" applyBorder="1" applyAlignment="1" applyProtection="1">
      <alignment horizontal="center"/>
      <protection/>
    </xf>
    <xf numFmtId="0" fontId="10" fillId="33" borderId="15" xfId="0" applyFont="1" applyFill="1" applyBorder="1" applyAlignment="1" applyProtection="1">
      <alignment vertical="center" wrapText="1"/>
      <protection locked="0"/>
    </xf>
    <xf numFmtId="0" fontId="10" fillId="33" borderId="12" xfId="0" applyFont="1" applyFill="1" applyBorder="1" applyAlignment="1" applyProtection="1">
      <alignment vertical="center" wrapText="1"/>
      <protection locked="0"/>
    </xf>
    <xf numFmtId="0" fontId="10" fillId="33" borderId="13" xfId="0" applyFont="1" applyFill="1" applyBorder="1" applyAlignment="1" applyProtection="1">
      <alignment horizontal="right" vertical="center" wrapText="1"/>
      <protection locked="0"/>
    </xf>
    <xf numFmtId="0" fontId="10" fillId="33" borderId="15" xfId="0" applyFont="1" applyFill="1" applyBorder="1" applyAlignment="1" applyProtection="1">
      <alignment horizontal="right" vertical="center" wrapText="1"/>
      <protection locked="0"/>
    </xf>
    <xf numFmtId="0" fontId="10" fillId="33" borderId="12" xfId="0" applyFont="1" applyFill="1" applyBorder="1" applyAlignment="1" applyProtection="1">
      <alignment horizontal="right" vertical="center" wrapText="1"/>
      <protection locked="0"/>
    </xf>
    <xf numFmtId="0" fontId="15" fillId="0" borderId="0" xfId="0" applyFont="1" applyAlignment="1" applyProtection="1">
      <alignment vertical="center"/>
      <protection/>
    </xf>
    <xf numFmtId="0" fontId="17" fillId="0" borderId="0" xfId="0" applyFont="1" applyAlignment="1">
      <alignment/>
    </xf>
    <xf numFmtId="0" fontId="10" fillId="0" borderId="13" xfId="0" applyFont="1" applyBorder="1" applyAlignment="1" applyProtection="1">
      <alignment horizontal="right" vertical="center"/>
      <protection/>
    </xf>
    <xf numFmtId="0" fontId="10" fillId="0" borderId="15" xfId="0" applyFont="1" applyBorder="1" applyAlignment="1" applyProtection="1">
      <alignment horizontal="right" vertical="center"/>
      <protection/>
    </xf>
    <xf numFmtId="0" fontId="10" fillId="0" borderId="12" xfId="0" applyFont="1" applyBorder="1" applyAlignment="1" applyProtection="1">
      <alignment horizontal="right" vertical="center"/>
      <protection/>
    </xf>
    <xf numFmtId="0" fontId="10" fillId="0" borderId="13" xfId="0" applyFont="1" applyBorder="1" applyAlignment="1" applyProtection="1">
      <alignment horizontal="left" vertical="center" wrapText="1"/>
      <protection/>
    </xf>
    <xf numFmtId="0" fontId="10" fillId="0" borderId="12" xfId="0" applyFont="1" applyBorder="1" applyAlignment="1" applyProtection="1">
      <alignment horizontal="left" vertical="center"/>
      <protection/>
    </xf>
    <xf numFmtId="0" fontId="0" fillId="0" borderId="19" xfId="0" applyFont="1" applyBorder="1" applyAlignment="1" applyProtection="1">
      <alignment/>
      <protection/>
    </xf>
    <xf numFmtId="0" fontId="0" fillId="0" borderId="14" xfId="0" applyBorder="1" applyAlignment="1">
      <alignment/>
    </xf>
    <xf numFmtId="0" fontId="10" fillId="33" borderId="13" xfId="0" applyFont="1" applyFill="1" applyBorder="1" applyAlignment="1" applyProtection="1">
      <alignment vertical="top" wrapText="1"/>
      <protection locked="0"/>
    </xf>
    <xf numFmtId="0" fontId="10" fillId="33" borderId="15" xfId="0" applyFont="1" applyFill="1" applyBorder="1" applyAlignment="1" applyProtection="1">
      <alignment vertical="top" wrapText="1"/>
      <protection locked="0"/>
    </xf>
    <xf numFmtId="0" fontId="10" fillId="33" borderId="12" xfId="0" applyFont="1" applyFill="1" applyBorder="1" applyAlignment="1" applyProtection="1">
      <alignment vertical="top" wrapText="1"/>
      <protection locked="0"/>
    </xf>
    <xf numFmtId="0" fontId="0" fillId="0" borderId="14" xfId="0" applyBorder="1" applyAlignment="1">
      <alignment horizontal="right"/>
    </xf>
    <xf numFmtId="0" fontId="0" fillId="0" borderId="18" xfId="0" applyBorder="1" applyAlignment="1">
      <alignment horizontal="right"/>
    </xf>
    <xf numFmtId="0" fontId="11" fillId="0" borderId="0" xfId="0" applyFont="1" applyAlignment="1" applyProtection="1">
      <alignment horizontal="left" vertical="justify" wrapText="1"/>
      <protection/>
    </xf>
    <xf numFmtId="0" fontId="10" fillId="0" borderId="0" xfId="0" applyFont="1" applyAlignment="1" applyProtection="1">
      <alignment horizontal="left" vertical="justify" wrapText="1"/>
      <protection/>
    </xf>
    <xf numFmtId="0" fontId="10" fillId="0" borderId="0" xfId="0" applyFont="1" applyAlignment="1" applyProtection="1">
      <alignment horizontal="left" vertical="justify"/>
      <protection/>
    </xf>
    <xf numFmtId="0" fontId="10" fillId="33" borderId="13" xfId="0" applyFont="1" applyFill="1" applyBorder="1" applyAlignment="1" applyProtection="1">
      <alignment/>
      <protection locked="0"/>
    </xf>
    <xf numFmtId="0" fontId="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protection/>
    </xf>
    <xf numFmtId="0" fontId="5"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33" borderId="15" xfId="0" applyFill="1" applyBorder="1" applyAlignment="1" applyProtection="1">
      <alignment/>
      <protection locked="0"/>
    </xf>
    <xf numFmtId="0" fontId="0" fillId="33" borderId="12" xfId="0" applyFill="1" applyBorder="1" applyAlignment="1" applyProtection="1">
      <alignment/>
      <protection locked="0"/>
    </xf>
    <xf numFmtId="0" fontId="10" fillId="0" borderId="15" xfId="0" applyFont="1" applyBorder="1" applyAlignment="1" applyProtection="1">
      <alignment horizontal="right"/>
      <protection/>
    </xf>
    <xf numFmtId="0" fontId="10" fillId="0" borderId="12" xfId="0" applyFont="1" applyBorder="1" applyAlignment="1" applyProtection="1">
      <alignment horizontal="righ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0" fillId="0" borderId="0" xfId="0" applyAlignment="1" applyProtection="1">
      <alignment/>
      <protection/>
    </xf>
    <xf numFmtId="0" fontId="11" fillId="0" borderId="13" xfId="0" applyFont="1" applyBorder="1" applyAlignment="1" applyProtection="1">
      <alignment horizontal="left" vertical="center" wrapText="1"/>
      <protection/>
    </xf>
    <xf numFmtId="0" fontId="11" fillId="0" borderId="12"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180" fontId="10" fillId="0" borderId="13" xfId="0" applyNumberFormat="1" applyFont="1" applyBorder="1" applyAlignment="1" applyProtection="1">
      <alignment horizontal="center" vertical="center" wrapText="1"/>
      <protection/>
    </xf>
    <xf numFmtId="180" fontId="10" fillId="0" borderId="12" xfId="0" applyNumberFormat="1" applyFont="1" applyBorder="1" applyAlignment="1" applyProtection="1">
      <alignment horizontal="center" vertical="center" wrapText="1"/>
      <protection/>
    </xf>
    <xf numFmtId="0" fontId="0" fillId="0" borderId="0" xfId="0" applyAlignment="1">
      <alignment horizontal="center"/>
    </xf>
    <xf numFmtId="0" fontId="2" fillId="0" borderId="14" xfId="0" applyFont="1" applyBorder="1" applyAlignment="1" applyProtection="1">
      <alignment vertical="center" wrapText="1"/>
      <protection/>
    </xf>
    <xf numFmtId="0" fontId="18" fillId="0" borderId="0" xfId="0" applyFont="1" applyAlignment="1" applyProtection="1">
      <alignment horizontal="center" vertical="top"/>
      <protection/>
    </xf>
    <xf numFmtId="0" fontId="18" fillId="0" borderId="0" xfId="0" applyFont="1" applyAlignment="1">
      <alignment horizontal="center" vertical="top"/>
    </xf>
    <xf numFmtId="0" fontId="0" fillId="0" borderId="0" xfId="0" applyFont="1" applyAlignment="1" applyProtection="1">
      <alignment vertical="center"/>
      <protection/>
    </xf>
    <xf numFmtId="0" fontId="0" fillId="0" borderId="0" xfId="0" applyAlignment="1">
      <alignment/>
    </xf>
    <xf numFmtId="0" fontId="0" fillId="0" borderId="10" xfId="0" applyFont="1" applyBorder="1" applyAlignment="1" applyProtection="1">
      <alignment horizontal="center"/>
      <protection/>
    </xf>
    <xf numFmtId="177" fontId="10" fillId="0" borderId="13" xfId="0" applyNumberFormat="1" applyFont="1" applyBorder="1" applyAlignment="1" applyProtection="1">
      <alignment horizontal="center" vertical="center" wrapText="1"/>
      <protection/>
    </xf>
    <xf numFmtId="177" fontId="10" fillId="0" borderId="12" xfId="0" applyNumberFormat="1" applyFont="1" applyBorder="1" applyAlignment="1" applyProtection="1">
      <alignment horizontal="center" vertical="center" wrapText="1"/>
      <protection/>
    </xf>
    <xf numFmtId="0" fontId="10" fillId="0" borderId="0" xfId="0" applyFont="1" applyAlignment="1" applyProtection="1">
      <alignment/>
      <protection/>
    </xf>
    <xf numFmtId="0" fontId="12" fillId="0" borderId="0" xfId="0" applyFont="1" applyAlignment="1" applyProtection="1">
      <alignment horizontal="left" vertical="justify" wrapText="1"/>
      <protection/>
    </xf>
    <xf numFmtId="0" fontId="11" fillId="0" borderId="13" xfId="0" applyFont="1" applyBorder="1" applyAlignment="1" applyProtection="1">
      <alignment vertical="center" wrapText="1"/>
      <protection/>
    </xf>
    <xf numFmtId="0" fontId="11" fillId="0" borderId="12" xfId="0" applyFont="1" applyBorder="1" applyAlignment="1" applyProtection="1">
      <alignment vertical="center" wrapText="1"/>
      <protection/>
    </xf>
    <xf numFmtId="0" fontId="10" fillId="0" borderId="12" xfId="0" applyFont="1" applyBorder="1" applyAlignment="1" applyProtection="1">
      <alignment/>
      <protection/>
    </xf>
    <xf numFmtId="0" fontId="10" fillId="0" borderId="15" xfId="0" applyFont="1" applyFill="1" applyBorder="1" applyAlignment="1" applyProtection="1">
      <alignment vertical="center"/>
      <protection/>
    </xf>
    <xf numFmtId="0" fontId="10" fillId="0" borderId="12" xfId="0" applyFont="1" applyFill="1" applyBorder="1" applyAlignment="1" applyProtection="1">
      <alignment vertical="center"/>
      <protection/>
    </xf>
    <xf numFmtId="0" fontId="11" fillId="0" borderId="11" xfId="0" applyFont="1" applyBorder="1" applyAlignment="1" applyProtection="1">
      <alignment horizontal="center" vertical="center" wrapText="1"/>
      <protection/>
    </xf>
    <xf numFmtId="0" fontId="2" fillId="0" borderId="19"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11" fillId="0" borderId="13"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2" fillId="0" borderId="0" xfId="0" applyFont="1" applyAlignment="1" applyProtection="1">
      <alignment vertical="top" wrapText="1"/>
      <protection/>
    </xf>
    <xf numFmtId="0" fontId="15" fillId="0" borderId="0" xfId="0" applyFont="1" applyAlignment="1" applyProtection="1">
      <alignment vertical="top" wrapText="1"/>
      <protection/>
    </xf>
    <xf numFmtId="0" fontId="17" fillId="0" borderId="0" xfId="0" applyFont="1" applyAlignment="1" applyProtection="1">
      <alignment wrapText="1"/>
      <protection/>
    </xf>
    <xf numFmtId="0" fontId="17" fillId="0" borderId="0" xfId="0" applyFont="1" applyAlignment="1" applyProtection="1">
      <alignment/>
      <protection/>
    </xf>
    <xf numFmtId="0" fontId="10" fillId="33" borderId="13" xfId="0" applyFont="1" applyFill="1" applyBorder="1" applyAlignment="1" applyProtection="1">
      <alignment horizontal="right" vertical="center"/>
      <protection locked="0"/>
    </xf>
    <xf numFmtId="0" fontId="10" fillId="33" borderId="15" xfId="0" applyFont="1" applyFill="1" applyBorder="1" applyAlignment="1" applyProtection="1">
      <alignment horizontal="right" vertical="center"/>
      <protection locked="0"/>
    </xf>
    <xf numFmtId="0" fontId="10" fillId="33" borderId="12" xfId="0" applyFont="1" applyFill="1" applyBorder="1" applyAlignment="1" applyProtection="1">
      <alignment horizontal="right" vertical="center"/>
      <protection locked="0"/>
    </xf>
    <xf numFmtId="0" fontId="11" fillId="0" borderId="0" xfId="0" applyFont="1" applyBorder="1" applyAlignment="1" applyProtection="1">
      <alignment vertical="center"/>
      <protection/>
    </xf>
    <xf numFmtId="0" fontId="0" fillId="0" borderId="18" xfId="0" applyBorder="1" applyAlignment="1">
      <alignment/>
    </xf>
    <xf numFmtId="0" fontId="0" fillId="0" borderId="14" xfId="0" applyFont="1" applyBorder="1" applyAlignment="1" applyProtection="1">
      <alignment/>
      <protection/>
    </xf>
    <xf numFmtId="0" fontId="11" fillId="0" borderId="0" xfId="0" applyFont="1" applyAlignment="1" applyProtection="1">
      <alignment vertical="top" wrapText="1"/>
      <protection/>
    </xf>
    <xf numFmtId="0" fontId="10" fillId="0" borderId="0" xfId="0" applyFont="1" applyAlignment="1" applyProtection="1">
      <alignment wrapText="1"/>
      <protection/>
    </xf>
    <xf numFmtId="0" fontId="11" fillId="0" borderId="13"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1" fillId="0" borderId="13" xfId="0" applyFont="1" applyBorder="1" applyAlignment="1" applyProtection="1">
      <alignment/>
      <protection/>
    </xf>
    <xf numFmtId="0" fontId="14" fillId="0" borderId="0" xfId="0" applyFont="1" applyBorder="1" applyAlignment="1" applyProtection="1">
      <alignment horizontal="right" vertical="center" wrapText="1"/>
      <protection/>
    </xf>
    <xf numFmtId="0" fontId="0" fillId="0" borderId="0" xfId="0" applyBorder="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mpus.tum.de/tumonline/WBMODHB.wbShowMHBReadOnly?pKnotenNr=455630&amp;pOrgNr=14189" TargetMode="External" /><Relationship Id="rId2" Type="http://schemas.openxmlformats.org/officeDocument/2006/relationships/hyperlink" Target="https://campus.tum.de/tumonline/WBMODHB.wbShowMHBReadOnly?pKnotenNr=452822&amp;pOrgNr=14189" TargetMode="External" /><Relationship Id="rId3" Type="http://schemas.openxmlformats.org/officeDocument/2006/relationships/hyperlink" Target="https://campus.tum.de/tumonline/WBMODHB.wbShowMHBReadOnly?pKnotenNr=458318&amp;pOrgNr=14189" TargetMode="External" /><Relationship Id="rId4" Type="http://schemas.openxmlformats.org/officeDocument/2006/relationships/hyperlink" Target="https://campus.tum.de/tumonline/WBMODHB.wbShowMHBReadOnly?pKnotenNr=454051&amp;pOrgNr=14189" TargetMode="External" /><Relationship Id="rId5" Type="http://schemas.openxmlformats.org/officeDocument/2006/relationships/hyperlink" Target="https://campus.tum.de/tumonline/WBMODHB.wbShowMHBReadOnly?pKnotenNr=476720&amp;pOrgNr=14178" TargetMode="External" /><Relationship Id="rId6" Type="http://schemas.openxmlformats.org/officeDocument/2006/relationships/hyperlink" Target="https://campus.tum.de/tumonline/WBMODHB.wbShowMHBReadOnly?pKnotenNr=476718&amp;pOrgNr=14178" TargetMode="External" /><Relationship Id="rId7" Type="http://schemas.openxmlformats.org/officeDocument/2006/relationships/hyperlink" Target="https://campus.tum.de/tumonline/WBMODHB.wbShowMHBReadOnly?pKnotenNr=454053&amp;pOrgNr=14189" TargetMode="External" /><Relationship Id="rId8" Type="http://schemas.openxmlformats.org/officeDocument/2006/relationships/hyperlink" Target="https://campus.tum.de/tumonline/WBMODHB.wbShowMHBReadOnly?pKnotenNr=452818&amp;pOrgNr=14189" TargetMode="External" /><Relationship Id="rId9" Type="http://schemas.openxmlformats.org/officeDocument/2006/relationships/hyperlink" Target="https://campus.tum.de/tumonline/WBMODHB.wbShowMHBReadOnly?pKnotenNr=452820&amp;pOrgNr=14189" TargetMode="External" /><Relationship Id="rId10" Type="http://schemas.openxmlformats.org/officeDocument/2006/relationships/hyperlink" Target="https://campus.tum.de/tumonline/pl/ui/$ctx;design=pl;header=max;lang=de/WBMODHB.wbShowMHBReadOnly?pKnotenNr=1542198&amp;pOrgNr=14178" TargetMode="External" /><Relationship Id="rId11" Type="http://schemas.openxmlformats.org/officeDocument/2006/relationships/package" Target="../embeddings/Microsoft_Word___1.docx"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244"/>
  <sheetViews>
    <sheetView tabSelected="1" view="pageLayout" zoomScale="120" zoomScaleNormal="130" zoomScalePageLayoutView="120" workbookViewId="0" topLeftCell="A5">
      <selection activeCell="A43" sqref="A43:H43"/>
    </sheetView>
  </sheetViews>
  <sheetFormatPr defaultColWidth="11.421875" defaultRowHeight="12.75"/>
  <cols>
    <col min="1" max="1" width="18.00390625" style="0" customWidth="1"/>
    <col min="2" max="2" width="19.28125" style="0" customWidth="1"/>
    <col min="3" max="3" width="16.421875" style="0" customWidth="1"/>
    <col min="4" max="4" width="15.28125" style="0" customWidth="1"/>
    <col min="5" max="5" width="7.140625" style="0" customWidth="1"/>
    <col min="6" max="6" width="7.421875" style="0" customWidth="1"/>
    <col min="7" max="7" width="9.140625" style="0" customWidth="1"/>
    <col min="8" max="8" width="10.00390625" style="0" customWidth="1"/>
    <col min="10" max="10" width="9.140625" style="0" customWidth="1"/>
    <col min="11" max="11" width="11.421875" style="0" hidden="1" customWidth="1"/>
    <col min="12" max="12" width="2.7109375" style="0" bestFit="1" customWidth="1"/>
  </cols>
  <sheetData>
    <row r="1" spans="1:8" ht="30" customHeight="1">
      <c r="A1" s="6"/>
      <c r="B1" s="6"/>
      <c r="C1" s="6"/>
      <c r="D1" s="7"/>
      <c r="E1" s="7"/>
      <c r="F1" s="7"/>
      <c r="G1" s="7"/>
      <c r="H1" s="12"/>
    </row>
    <row r="2" spans="1:8" ht="31.5" customHeight="1">
      <c r="A2" s="127" t="s">
        <v>39</v>
      </c>
      <c r="B2" s="127"/>
      <c r="C2" s="127"/>
      <c r="D2" s="127"/>
      <c r="E2" s="127"/>
      <c r="F2" s="127"/>
      <c r="G2" s="128"/>
      <c r="H2" s="129"/>
    </row>
    <row r="3" spans="1:8" ht="31.5" customHeight="1">
      <c r="A3" s="127" t="s">
        <v>59</v>
      </c>
      <c r="B3" s="145"/>
      <c r="C3" s="145"/>
      <c r="D3" s="145"/>
      <c r="E3" s="145"/>
      <c r="F3" s="145"/>
      <c r="G3" s="145"/>
      <c r="H3" s="145"/>
    </row>
    <row r="4" spans="1:8" ht="76.5" customHeight="1">
      <c r="A4" s="147" t="s">
        <v>60</v>
      </c>
      <c r="B4" s="148"/>
      <c r="C4" s="148"/>
      <c r="D4" s="148"/>
      <c r="E4" s="148"/>
      <c r="F4" s="148"/>
      <c r="G4" s="148"/>
      <c r="H4" s="148"/>
    </row>
    <row r="5" spans="1:8" ht="30" customHeight="1">
      <c r="A5" s="130" t="s">
        <v>3</v>
      </c>
      <c r="B5" s="128"/>
      <c r="C5" s="128"/>
      <c r="D5" s="128"/>
      <c r="E5" s="128"/>
      <c r="F5" s="128"/>
      <c r="G5" s="128"/>
      <c r="H5" s="129"/>
    </row>
    <row r="6" spans="1:8" ht="4.5" customHeight="1">
      <c r="A6" s="9"/>
      <c r="B6" s="9"/>
      <c r="C6" s="9"/>
      <c r="D6" s="8"/>
      <c r="E6" s="8"/>
      <c r="F6" s="8"/>
      <c r="G6" s="8"/>
      <c r="H6" s="12"/>
    </row>
    <row r="7" spans="1:8" ht="30" customHeight="1">
      <c r="A7" s="131" t="s">
        <v>62</v>
      </c>
      <c r="B7" s="132"/>
      <c r="C7" s="132"/>
      <c r="D7" s="132"/>
      <c r="E7" s="132"/>
      <c r="F7" s="132"/>
      <c r="G7" s="132"/>
      <c r="H7" s="129"/>
    </row>
    <row r="8" spans="1:8" ht="39.75" customHeight="1">
      <c r="A8" s="8"/>
      <c r="B8" s="8"/>
      <c r="C8" s="8"/>
      <c r="D8" s="8"/>
      <c r="E8" s="8"/>
      <c r="F8" s="149" t="s">
        <v>57</v>
      </c>
      <c r="G8" s="150"/>
      <c r="H8" s="150"/>
    </row>
    <row r="9" spans="1:8" ht="22.5" customHeight="1">
      <c r="A9" s="109" t="s">
        <v>45</v>
      </c>
      <c r="B9" s="109"/>
      <c r="C9" s="109"/>
      <c r="D9" s="109"/>
      <c r="E9" s="109"/>
      <c r="F9" s="109"/>
      <c r="G9" s="109"/>
      <c r="H9" s="109"/>
    </row>
    <row r="10" spans="1:8" ht="9" customHeight="1">
      <c r="A10" s="69"/>
      <c r="B10" s="69"/>
      <c r="C10" s="69"/>
      <c r="D10" s="69"/>
      <c r="E10" s="69"/>
      <c r="F10" s="69"/>
      <c r="G10" s="69"/>
      <c r="H10" s="69"/>
    </row>
    <row r="11" spans="1:8" ht="11.25" customHeight="1">
      <c r="A11" s="114" t="s">
        <v>15</v>
      </c>
      <c r="B11" s="115"/>
      <c r="C11" s="106"/>
      <c r="D11" s="107"/>
      <c r="E11" s="107"/>
      <c r="F11" s="108"/>
      <c r="G11" s="12"/>
      <c r="H11" s="12"/>
    </row>
    <row r="12" spans="1:8" ht="11.25" customHeight="1">
      <c r="A12" s="114" t="s">
        <v>16</v>
      </c>
      <c r="B12" s="115"/>
      <c r="C12" s="106"/>
      <c r="D12" s="107"/>
      <c r="E12" s="107"/>
      <c r="F12" s="108"/>
      <c r="G12" s="12"/>
      <c r="H12" s="12"/>
    </row>
    <row r="13" spans="1:8" ht="11.25" customHeight="1">
      <c r="A13" s="114" t="s">
        <v>17</v>
      </c>
      <c r="B13" s="115"/>
      <c r="C13" s="106"/>
      <c r="D13" s="107"/>
      <c r="E13" s="107"/>
      <c r="F13" s="108"/>
      <c r="G13" s="12"/>
      <c r="H13" s="12"/>
    </row>
    <row r="14" spans="1:8" ht="11.25" customHeight="1">
      <c r="A14" s="114" t="s">
        <v>18</v>
      </c>
      <c r="B14" s="115"/>
      <c r="C14" s="106"/>
      <c r="D14" s="107"/>
      <c r="E14" s="107"/>
      <c r="F14" s="108"/>
      <c r="G14" s="12"/>
      <c r="H14" s="12"/>
    </row>
    <row r="15" spans="1:8" ht="22.5" customHeight="1">
      <c r="A15" s="114" t="s">
        <v>19</v>
      </c>
      <c r="B15" s="115"/>
      <c r="C15" s="53" t="s">
        <v>36</v>
      </c>
      <c r="D15" s="171"/>
      <c r="E15" s="171"/>
      <c r="F15" s="172"/>
      <c r="G15" s="12"/>
      <c r="H15" s="12"/>
    </row>
    <row r="16" spans="1:8" ht="11.25" customHeight="1">
      <c r="A16" s="8"/>
      <c r="B16" s="13"/>
      <c r="C16" s="13"/>
      <c r="D16" s="13"/>
      <c r="E16" s="13"/>
      <c r="F16" s="13"/>
      <c r="G16" s="13"/>
      <c r="H16" s="12"/>
    </row>
    <row r="17" spans="1:8" ht="11.25" customHeight="1">
      <c r="A17" s="173" t="s">
        <v>13</v>
      </c>
      <c r="B17" s="154"/>
      <c r="C17" s="154"/>
      <c r="D17" s="154"/>
      <c r="E17" s="154"/>
      <c r="F17" s="154"/>
      <c r="G17" s="154"/>
      <c r="H17" s="12"/>
    </row>
    <row r="18" spans="1:8" ht="22.5" customHeight="1">
      <c r="A18" s="114" t="s">
        <v>46</v>
      </c>
      <c r="B18" s="115"/>
      <c r="C18" s="106"/>
      <c r="D18" s="107"/>
      <c r="E18" s="107"/>
      <c r="F18" s="108"/>
      <c r="G18" s="12"/>
      <c r="H18" s="12"/>
    </row>
    <row r="19" spans="1:8" ht="11.25" customHeight="1">
      <c r="A19" s="38" t="s">
        <v>23</v>
      </c>
      <c r="B19" s="36"/>
      <c r="C19" s="126"/>
      <c r="D19" s="133"/>
      <c r="E19" s="133"/>
      <c r="F19" s="134"/>
      <c r="G19" s="37"/>
      <c r="H19" s="12"/>
    </row>
    <row r="20" spans="1:8" ht="11.25" customHeight="1">
      <c r="A20" s="114" t="s">
        <v>20</v>
      </c>
      <c r="B20" s="115"/>
      <c r="C20" s="170"/>
      <c r="D20" s="171"/>
      <c r="E20" s="159" t="s">
        <v>14</v>
      </c>
      <c r="F20" s="160"/>
      <c r="G20" s="151" t="s">
        <v>53</v>
      </c>
      <c r="H20" s="145"/>
    </row>
    <row r="21" spans="1:8" ht="22.5" customHeight="1">
      <c r="A21" s="114" t="s">
        <v>21</v>
      </c>
      <c r="B21" s="115"/>
      <c r="C21" s="170"/>
      <c r="D21" s="171"/>
      <c r="E21" s="171"/>
      <c r="F21" s="172"/>
      <c r="G21" s="12"/>
      <c r="H21" s="12"/>
    </row>
    <row r="22" spans="1:8" ht="22.5" customHeight="1">
      <c r="A22" s="114" t="s">
        <v>22</v>
      </c>
      <c r="B22" s="115"/>
      <c r="C22" s="111">
        <f>IF(C21="","",C21*2/3)</f>
      </c>
      <c r="D22" s="112"/>
      <c r="E22" s="112"/>
      <c r="F22" s="113"/>
      <c r="G22" s="12"/>
      <c r="H22" s="12"/>
    </row>
    <row r="23" spans="1:8" ht="22.5" customHeight="1">
      <c r="A23" s="114" t="s">
        <v>63</v>
      </c>
      <c r="B23" s="115"/>
      <c r="C23" s="111">
        <f>IF(OR(C21=0,C21=""),"",ROUNDUP(60*C20/C21,2))</f>
      </c>
      <c r="D23" s="135"/>
      <c r="E23" s="135"/>
      <c r="F23" s="136"/>
      <c r="G23" s="12"/>
      <c r="H23" s="12"/>
    </row>
    <row r="24" spans="1:8" ht="14.25" customHeight="1">
      <c r="A24" s="49"/>
      <c r="B24" s="50"/>
      <c r="C24" s="51"/>
      <c r="D24" s="52"/>
      <c r="E24" s="52"/>
      <c r="F24" s="52"/>
      <c r="G24" s="12"/>
      <c r="H24" s="12"/>
    </row>
    <row r="25" spans="1:8" ht="14.25" customHeight="1">
      <c r="A25" s="49"/>
      <c r="B25" s="50"/>
      <c r="C25" s="51"/>
      <c r="D25" s="52"/>
      <c r="E25" s="52"/>
      <c r="F25" s="52"/>
      <c r="G25" s="12"/>
      <c r="H25" s="12"/>
    </row>
    <row r="26" spans="1:8" ht="14.25" customHeight="1">
      <c r="A26" s="49"/>
      <c r="B26" s="50"/>
      <c r="C26" s="51"/>
      <c r="D26" s="52"/>
      <c r="E26" s="52"/>
      <c r="F26" s="52"/>
      <c r="G26" s="12"/>
      <c r="H26" s="12"/>
    </row>
    <row r="27" spans="1:8" ht="14.25" customHeight="1">
      <c r="A27" s="49"/>
      <c r="B27" s="50"/>
      <c r="C27" s="51"/>
      <c r="D27" s="52"/>
      <c r="E27" s="52"/>
      <c r="F27" s="52"/>
      <c r="G27" s="12"/>
      <c r="H27" s="12"/>
    </row>
    <row r="28" spans="1:8" ht="14.25" customHeight="1">
      <c r="A28" s="49"/>
      <c r="B28" s="50"/>
      <c r="C28" s="51"/>
      <c r="D28" s="52"/>
      <c r="E28" s="52"/>
      <c r="F28" s="52"/>
      <c r="G28" s="12"/>
      <c r="H28" s="12"/>
    </row>
    <row r="29" spans="1:8" ht="14.25" customHeight="1">
      <c r="A29" s="49"/>
      <c r="B29" s="50"/>
      <c r="C29" s="51"/>
      <c r="D29" s="52"/>
      <c r="E29" s="52"/>
      <c r="F29" s="52"/>
      <c r="G29" s="12"/>
      <c r="H29" s="12"/>
    </row>
    <row r="30" spans="1:8" ht="14.25" customHeight="1">
      <c r="A30" s="49"/>
      <c r="B30" s="50"/>
      <c r="C30" s="51"/>
      <c r="D30" s="52"/>
      <c r="E30" s="52"/>
      <c r="F30" s="52"/>
      <c r="G30" s="12"/>
      <c r="H30" s="12"/>
    </row>
    <row r="31" spans="1:8" ht="14.25" customHeight="1">
      <c r="A31" s="49"/>
      <c r="B31" s="50"/>
      <c r="C31" s="51"/>
      <c r="D31" s="52"/>
      <c r="E31" s="52"/>
      <c r="F31" s="52"/>
      <c r="G31" s="12"/>
      <c r="H31" s="12"/>
    </row>
    <row r="32" spans="1:8" ht="14.25" customHeight="1">
      <c r="A32" s="49"/>
      <c r="B32" s="50"/>
      <c r="C32" s="51"/>
      <c r="D32" s="52"/>
      <c r="E32" s="52"/>
      <c r="F32" s="52"/>
      <c r="G32" s="12"/>
      <c r="H32" s="12"/>
    </row>
    <row r="33" spans="1:8" ht="14.25" customHeight="1">
      <c r="A33" s="49"/>
      <c r="B33" s="50"/>
      <c r="C33" s="51"/>
      <c r="D33" s="52"/>
      <c r="E33" s="52"/>
      <c r="F33" s="52"/>
      <c r="G33" s="12"/>
      <c r="H33" s="12"/>
    </row>
    <row r="34" spans="1:8" ht="14.25" customHeight="1">
      <c r="A34" s="49"/>
      <c r="B34" s="50"/>
      <c r="C34" s="51"/>
      <c r="D34" s="52"/>
      <c r="E34" s="52"/>
      <c r="F34" s="52"/>
      <c r="G34" s="12"/>
      <c r="H34" s="12"/>
    </row>
    <row r="35" spans="1:8" ht="14.25" customHeight="1">
      <c r="A35" s="49"/>
      <c r="B35" s="50"/>
      <c r="C35" s="51"/>
      <c r="D35" s="52"/>
      <c r="E35" s="52"/>
      <c r="F35" s="52"/>
      <c r="G35" s="12"/>
      <c r="H35" s="12"/>
    </row>
    <row r="36" spans="1:8" ht="14.25" customHeight="1">
      <c r="A36" s="49"/>
      <c r="B36" s="50"/>
      <c r="C36" s="51"/>
      <c r="D36" s="52"/>
      <c r="E36" s="52"/>
      <c r="F36" s="52"/>
      <c r="G36" s="12"/>
      <c r="H36" s="12"/>
    </row>
    <row r="37" spans="1:8" ht="14.25" customHeight="1">
      <c r="A37" s="49"/>
      <c r="B37" s="50"/>
      <c r="C37" s="51"/>
      <c r="D37" s="52"/>
      <c r="E37" s="52"/>
      <c r="F37" s="52"/>
      <c r="G37" s="12"/>
      <c r="H37" s="12"/>
    </row>
    <row r="38" spans="1:8" ht="14.25" customHeight="1">
      <c r="A38" s="49"/>
      <c r="B38" s="50"/>
      <c r="C38" s="51"/>
      <c r="D38" s="52"/>
      <c r="E38" s="52"/>
      <c r="F38" s="52"/>
      <c r="G38" s="12"/>
      <c r="H38" s="12"/>
    </row>
    <row r="39" spans="1:8" ht="14.25" customHeight="1">
      <c r="A39" s="49"/>
      <c r="B39" s="50"/>
      <c r="C39" s="51"/>
      <c r="D39" s="52"/>
      <c r="E39" s="52"/>
      <c r="F39" s="52"/>
      <c r="G39" s="12"/>
      <c r="H39" s="12"/>
    </row>
    <row r="40" spans="1:8" ht="21.75" customHeight="1">
      <c r="A40" s="109" t="s">
        <v>44</v>
      </c>
      <c r="B40" s="110"/>
      <c r="C40" s="110"/>
      <c r="D40" s="110"/>
      <c r="E40" s="110"/>
      <c r="F40" s="110"/>
      <c r="G40" s="110"/>
      <c r="H40" s="110"/>
    </row>
    <row r="41" spans="1:8" ht="45.75" customHeight="1">
      <c r="A41" s="176" t="s">
        <v>61</v>
      </c>
      <c r="B41" s="177"/>
      <c r="C41" s="177"/>
      <c r="D41" s="177"/>
      <c r="E41" s="177"/>
      <c r="F41" s="177"/>
      <c r="G41" s="177"/>
      <c r="H41" s="154"/>
    </row>
    <row r="42" spans="1:8" ht="8.25" customHeight="1">
      <c r="A42" s="10"/>
      <c r="B42" s="10"/>
      <c r="C42" s="10"/>
      <c r="D42" s="11"/>
      <c r="E42" s="11"/>
      <c r="F42" s="11"/>
      <c r="G42" s="11"/>
      <c r="H42" s="12"/>
    </row>
    <row r="43" spans="1:8" ht="35.25" customHeight="1">
      <c r="A43" s="166" t="s">
        <v>78</v>
      </c>
      <c r="B43" s="154"/>
      <c r="C43" s="154"/>
      <c r="D43" s="154"/>
      <c r="E43" s="154"/>
      <c r="F43" s="154"/>
      <c r="G43" s="154"/>
      <c r="H43" s="154"/>
    </row>
    <row r="44" spans="1:8" ht="15" customHeight="1">
      <c r="A44" s="74"/>
      <c r="B44" s="74"/>
      <c r="C44" s="74"/>
      <c r="D44" s="75"/>
      <c r="E44" s="75"/>
      <c r="F44" s="75"/>
      <c r="G44" s="75"/>
      <c r="H44" s="76"/>
    </row>
    <row r="45" spans="1:8" ht="35.25" customHeight="1">
      <c r="A45" s="83"/>
      <c r="B45" s="84"/>
      <c r="C45" s="84"/>
      <c r="D45" s="84"/>
      <c r="E45" s="84"/>
      <c r="F45" s="84"/>
      <c r="G45" s="84"/>
      <c r="H45" s="84"/>
    </row>
    <row r="46" spans="1:8" ht="15" customHeight="1">
      <c r="A46" s="74"/>
      <c r="B46" s="74"/>
      <c r="C46" s="74"/>
      <c r="D46" s="75"/>
      <c r="E46" s="75"/>
      <c r="F46" s="75"/>
      <c r="G46" s="75"/>
      <c r="H46" s="76"/>
    </row>
    <row r="47" spans="1:8" ht="15" customHeight="1">
      <c r="A47" s="167" t="s">
        <v>64</v>
      </c>
      <c r="B47" s="168"/>
      <c r="C47" s="168"/>
      <c r="D47" s="168"/>
      <c r="E47" s="168"/>
      <c r="F47" s="168"/>
      <c r="G47" s="168"/>
      <c r="H47" s="169"/>
    </row>
    <row r="48" spans="1:8" ht="15" customHeight="1">
      <c r="A48" s="14"/>
      <c r="B48" s="14"/>
      <c r="C48" s="14"/>
      <c r="D48" s="14"/>
      <c r="E48" s="14"/>
      <c r="F48" s="14"/>
      <c r="G48" s="14"/>
      <c r="H48" s="12"/>
    </row>
    <row r="49" spans="1:8" ht="46.5">
      <c r="A49" s="28" t="s">
        <v>11</v>
      </c>
      <c r="B49" s="161" t="s">
        <v>12</v>
      </c>
      <c r="C49" s="161"/>
      <c r="D49" s="161"/>
      <c r="E49" s="28" t="s">
        <v>0</v>
      </c>
      <c r="F49" s="28" t="s">
        <v>1</v>
      </c>
      <c r="G49" s="28" t="s">
        <v>47</v>
      </c>
      <c r="H49" s="12"/>
    </row>
    <row r="50" spans="1:8" ht="10.5" customHeight="1">
      <c r="A50" s="89" t="s">
        <v>6</v>
      </c>
      <c r="B50" s="95"/>
      <c r="C50" s="104"/>
      <c r="D50" s="105"/>
      <c r="E50" s="30"/>
      <c r="F50" s="31" t="e">
        <f aca="true" t="shared" si="0" ref="F50:F59">E50*C$23</f>
        <v>#VALUE!</v>
      </c>
      <c r="G50" s="116" t="e">
        <f>SUM(F50:F54)</f>
        <v>#VALUE!</v>
      </c>
      <c r="H50" s="12"/>
    </row>
    <row r="51" spans="1:8" ht="10.5" customHeight="1">
      <c r="A51" s="90"/>
      <c r="B51" s="95"/>
      <c r="C51" s="104"/>
      <c r="D51" s="105"/>
      <c r="E51" s="30"/>
      <c r="F51" s="31" t="e">
        <f t="shared" si="0"/>
        <v>#VALUE!</v>
      </c>
      <c r="G51" s="117"/>
      <c r="H51" s="12"/>
    </row>
    <row r="52" spans="1:8" ht="10.5" customHeight="1">
      <c r="A52" s="90"/>
      <c r="B52" s="95"/>
      <c r="C52" s="104"/>
      <c r="D52" s="105"/>
      <c r="E52" s="30"/>
      <c r="F52" s="31" t="e">
        <f t="shared" si="0"/>
        <v>#VALUE!</v>
      </c>
      <c r="G52" s="117"/>
      <c r="H52" s="12"/>
    </row>
    <row r="53" spans="1:8" ht="10.5" customHeight="1">
      <c r="A53" s="40" t="s">
        <v>30</v>
      </c>
      <c r="B53" s="95"/>
      <c r="C53" s="104"/>
      <c r="D53" s="105"/>
      <c r="E53" s="30"/>
      <c r="F53" s="31" t="e">
        <f t="shared" si="0"/>
        <v>#VALUE!</v>
      </c>
      <c r="G53" s="117"/>
      <c r="H53" s="12"/>
    </row>
    <row r="54" spans="1:8" ht="10.5" customHeight="1">
      <c r="A54" s="73" t="s">
        <v>31</v>
      </c>
      <c r="B54" s="41"/>
      <c r="C54" s="42"/>
      <c r="D54" s="43"/>
      <c r="E54" s="30"/>
      <c r="F54" s="31" t="e">
        <f t="shared" si="0"/>
        <v>#VALUE!</v>
      </c>
      <c r="G54" s="117"/>
      <c r="H54" s="12"/>
    </row>
    <row r="55" spans="1:8" ht="10.5" customHeight="1">
      <c r="A55" s="89" t="s">
        <v>68</v>
      </c>
      <c r="B55" s="95"/>
      <c r="C55" s="104"/>
      <c r="D55" s="105"/>
      <c r="E55" s="30"/>
      <c r="F55" s="31" t="e">
        <f t="shared" si="0"/>
        <v>#VALUE!</v>
      </c>
      <c r="G55" s="116" t="e">
        <f>SUM(F55:F59)</f>
        <v>#VALUE!</v>
      </c>
      <c r="H55" s="12"/>
    </row>
    <row r="56" spans="1:8" ht="10.5" customHeight="1">
      <c r="A56" s="90"/>
      <c r="B56" s="95"/>
      <c r="C56" s="104"/>
      <c r="D56" s="105"/>
      <c r="E56" s="30"/>
      <c r="F56" s="31" t="e">
        <f t="shared" si="0"/>
        <v>#VALUE!</v>
      </c>
      <c r="G56" s="117"/>
      <c r="H56" s="12"/>
    </row>
    <row r="57" spans="1:8" ht="10.5" customHeight="1">
      <c r="A57" s="90"/>
      <c r="B57" s="95"/>
      <c r="C57" s="104"/>
      <c r="D57" s="105"/>
      <c r="E57" s="30"/>
      <c r="F57" s="31" t="e">
        <f t="shared" si="0"/>
        <v>#VALUE!</v>
      </c>
      <c r="G57" s="117"/>
      <c r="H57" s="12"/>
    </row>
    <row r="58" spans="1:8" ht="10.5" customHeight="1">
      <c r="A58" s="40" t="s">
        <v>30</v>
      </c>
      <c r="B58" s="41"/>
      <c r="C58" s="42"/>
      <c r="D58" s="43"/>
      <c r="E58" s="30"/>
      <c r="F58" s="31" t="e">
        <f t="shared" si="0"/>
        <v>#VALUE!</v>
      </c>
      <c r="G58" s="117"/>
      <c r="H58" s="12"/>
    </row>
    <row r="59" spans="1:8" ht="10.5" customHeight="1">
      <c r="A59" s="71" t="s">
        <v>33</v>
      </c>
      <c r="B59" s="95"/>
      <c r="C59" s="104"/>
      <c r="D59" s="105"/>
      <c r="E59" s="30"/>
      <c r="F59" s="31" t="e">
        <f t="shared" si="0"/>
        <v>#VALUE!</v>
      </c>
      <c r="G59" s="117"/>
      <c r="H59" s="12"/>
    </row>
    <row r="60" spans="1:8" ht="10.5" customHeight="1">
      <c r="A60" s="89" t="s">
        <v>69</v>
      </c>
      <c r="B60" s="95"/>
      <c r="C60" s="104"/>
      <c r="D60" s="105"/>
      <c r="E60" s="30"/>
      <c r="F60" s="31" t="e">
        <f>E60*C$23</f>
        <v>#VALUE!</v>
      </c>
      <c r="G60" s="116" t="e">
        <f>SUM(F60:F66)</f>
        <v>#VALUE!</v>
      </c>
      <c r="H60" s="12"/>
    </row>
    <row r="61" spans="1:8" ht="10.5" customHeight="1">
      <c r="A61" s="146"/>
      <c r="B61" s="41"/>
      <c r="C61" s="42"/>
      <c r="D61" s="43"/>
      <c r="E61" s="30"/>
      <c r="F61" s="31" t="e">
        <f aca="true" t="shared" si="1" ref="F61:F79">E61*C$23</f>
        <v>#VALUE!</v>
      </c>
      <c r="G61" s="175"/>
      <c r="H61" s="12"/>
    </row>
    <row r="62" spans="1:8" ht="10.5" customHeight="1">
      <c r="A62" s="146"/>
      <c r="B62" s="41"/>
      <c r="C62" s="42"/>
      <c r="D62" s="43"/>
      <c r="E62" s="30"/>
      <c r="F62" s="31" t="e">
        <f t="shared" si="1"/>
        <v>#VALUE!</v>
      </c>
      <c r="G62" s="175"/>
      <c r="H62" s="12"/>
    </row>
    <row r="63" spans="1:8" ht="10.5" customHeight="1">
      <c r="A63" s="90"/>
      <c r="B63" s="95"/>
      <c r="C63" s="104"/>
      <c r="D63" s="105"/>
      <c r="E63" s="30"/>
      <c r="F63" s="31" t="e">
        <f t="shared" si="1"/>
        <v>#VALUE!</v>
      </c>
      <c r="G63" s="117"/>
      <c r="H63" s="12"/>
    </row>
    <row r="64" spans="1:8" ht="10.5" customHeight="1">
      <c r="A64" s="90"/>
      <c r="B64" s="95"/>
      <c r="C64" s="104"/>
      <c r="D64" s="105"/>
      <c r="E64" s="30"/>
      <c r="F64" s="31" t="e">
        <f t="shared" si="1"/>
        <v>#VALUE!</v>
      </c>
      <c r="G64" s="117"/>
      <c r="H64" s="12"/>
    </row>
    <row r="65" spans="1:8" ht="10.5" customHeight="1">
      <c r="A65" s="40" t="s">
        <v>30</v>
      </c>
      <c r="B65" s="41"/>
      <c r="C65" s="42"/>
      <c r="D65" s="43"/>
      <c r="E65" s="30"/>
      <c r="F65" s="31" t="e">
        <f t="shared" si="1"/>
        <v>#VALUE!</v>
      </c>
      <c r="G65" s="117"/>
      <c r="H65" s="12"/>
    </row>
    <row r="66" spans="1:8" ht="10.5" customHeight="1">
      <c r="A66" s="71" t="s">
        <v>32</v>
      </c>
      <c r="B66" s="95"/>
      <c r="C66" s="104"/>
      <c r="D66" s="105"/>
      <c r="E66" s="30"/>
      <c r="F66" s="31" t="e">
        <f t="shared" si="1"/>
        <v>#VALUE!</v>
      </c>
      <c r="G66" s="117"/>
      <c r="H66" s="12"/>
    </row>
    <row r="67" spans="1:8" ht="10.5" customHeight="1">
      <c r="A67" s="89" t="s">
        <v>7</v>
      </c>
      <c r="B67" s="95"/>
      <c r="C67" s="104"/>
      <c r="D67" s="105"/>
      <c r="E67" s="30"/>
      <c r="F67" s="31" t="e">
        <f t="shared" si="1"/>
        <v>#VALUE!</v>
      </c>
      <c r="G67" s="116" t="e">
        <f>SUM(F67:F72)</f>
        <v>#VALUE!</v>
      </c>
      <c r="H67" s="12"/>
    </row>
    <row r="68" spans="1:8" ht="10.5" customHeight="1">
      <c r="A68" s="90"/>
      <c r="B68" s="95"/>
      <c r="C68" s="104"/>
      <c r="D68" s="105"/>
      <c r="E68" s="30"/>
      <c r="F68" s="31" t="e">
        <f t="shared" si="1"/>
        <v>#VALUE!</v>
      </c>
      <c r="G68" s="117"/>
      <c r="H68" s="12"/>
    </row>
    <row r="69" spans="1:8" ht="10.5" customHeight="1">
      <c r="A69" s="90"/>
      <c r="B69" s="95"/>
      <c r="C69" s="104"/>
      <c r="D69" s="105"/>
      <c r="E69" s="30"/>
      <c r="F69" s="31" t="e">
        <f t="shared" si="1"/>
        <v>#VALUE!</v>
      </c>
      <c r="G69" s="117"/>
      <c r="H69" s="12"/>
    </row>
    <row r="70" spans="1:8" ht="10.5" customHeight="1">
      <c r="A70" s="90"/>
      <c r="B70" s="41"/>
      <c r="C70" s="42"/>
      <c r="D70" s="43"/>
      <c r="E70" s="30"/>
      <c r="F70" s="31" t="e">
        <f t="shared" si="1"/>
        <v>#VALUE!</v>
      </c>
      <c r="G70" s="117"/>
      <c r="H70" s="12"/>
    </row>
    <row r="71" spans="1:8" ht="10.5" customHeight="1">
      <c r="A71" s="40" t="s">
        <v>25</v>
      </c>
      <c r="B71" s="95"/>
      <c r="C71" s="104"/>
      <c r="D71" s="105"/>
      <c r="E71" s="30"/>
      <c r="F71" s="31" t="e">
        <f t="shared" si="1"/>
        <v>#VALUE!</v>
      </c>
      <c r="G71" s="117"/>
      <c r="H71" s="12"/>
    </row>
    <row r="72" spans="1:8" ht="10.5" customHeight="1">
      <c r="A72" s="72" t="s">
        <v>34</v>
      </c>
      <c r="B72" s="95"/>
      <c r="C72" s="104"/>
      <c r="D72" s="105"/>
      <c r="E72" s="30"/>
      <c r="F72" s="31" t="e">
        <f t="shared" si="1"/>
        <v>#VALUE!</v>
      </c>
      <c r="G72" s="174"/>
      <c r="H72" s="12"/>
    </row>
    <row r="73" spans="1:8" ht="10.5" customHeight="1">
      <c r="A73" s="89" t="s">
        <v>70</v>
      </c>
      <c r="B73" s="95"/>
      <c r="C73" s="104"/>
      <c r="D73" s="105"/>
      <c r="E73" s="30"/>
      <c r="F73" s="31" t="e">
        <f t="shared" si="1"/>
        <v>#VALUE!</v>
      </c>
      <c r="G73" s="92" t="e">
        <f>SUM(F73:F79)</f>
        <v>#VALUE!</v>
      </c>
      <c r="H73" s="12"/>
    </row>
    <row r="74" spans="1:8" ht="10.5" customHeight="1">
      <c r="A74" s="90"/>
      <c r="B74" s="95"/>
      <c r="C74" s="104"/>
      <c r="D74" s="105"/>
      <c r="E74" s="30"/>
      <c r="F74" s="31" t="e">
        <f t="shared" si="1"/>
        <v>#VALUE!</v>
      </c>
      <c r="G74" s="93"/>
      <c r="H74" s="12"/>
    </row>
    <row r="75" spans="1:8" ht="10.5" customHeight="1">
      <c r="A75" s="90"/>
      <c r="B75" s="41"/>
      <c r="C75" s="42"/>
      <c r="D75" s="43"/>
      <c r="E75" s="30"/>
      <c r="F75" s="31" t="e">
        <f t="shared" si="1"/>
        <v>#VALUE!</v>
      </c>
      <c r="G75" s="93"/>
      <c r="H75" s="12"/>
    </row>
    <row r="76" spans="1:8" ht="10.5" customHeight="1">
      <c r="A76" s="90"/>
      <c r="B76" s="95"/>
      <c r="C76" s="104"/>
      <c r="D76" s="105"/>
      <c r="E76" s="30"/>
      <c r="F76" s="31" t="e">
        <f t="shared" si="1"/>
        <v>#VALUE!</v>
      </c>
      <c r="G76" s="93"/>
      <c r="H76" s="12"/>
    </row>
    <row r="77" spans="1:8" ht="10.5" customHeight="1">
      <c r="A77" s="90"/>
      <c r="B77" s="41"/>
      <c r="C77" s="42"/>
      <c r="D77" s="43"/>
      <c r="E77" s="30"/>
      <c r="F77" s="31" t="e">
        <f t="shared" si="1"/>
        <v>#VALUE!</v>
      </c>
      <c r="G77" s="93"/>
      <c r="H77" s="12"/>
    </row>
    <row r="78" spans="1:8" s="88" customFormat="1" ht="10.5" customHeight="1">
      <c r="A78" s="82" t="s">
        <v>71</v>
      </c>
      <c r="B78" s="118"/>
      <c r="C78" s="119"/>
      <c r="D78" s="120"/>
      <c r="E78" s="85"/>
      <c r="F78" s="86" t="e">
        <f t="shared" si="1"/>
        <v>#VALUE!</v>
      </c>
      <c r="G78" s="93"/>
      <c r="H78" s="87"/>
    </row>
    <row r="79" spans="1:8" ht="10.5" customHeight="1">
      <c r="A79" s="72" t="s">
        <v>72</v>
      </c>
      <c r="B79" s="41"/>
      <c r="C79" s="42"/>
      <c r="D79" s="43"/>
      <c r="E79" s="30"/>
      <c r="F79" s="31" t="e">
        <f t="shared" si="1"/>
        <v>#VALUE!</v>
      </c>
      <c r="G79" s="94"/>
      <c r="H79" s="12"/>
    </row>
    <row r="80" spans="1:8" ht="10.5" customHeight="1">
      <c r="A80" s="48"/>
      <c r="B80" s="101" t="s">
        <v>8</v>
      </c>
      <c r="C80" s="102"/>
      <c r="D80" s="103"/>
      <c r="E80" s="27">
        <f>SUM(E50:E79)</f>
        <v>0</v>
      </c>
      <c r="F80" s="27" t="e">
        <f>SUM(F50:F79)</f>
        <v>#VALUE!</v>
      </c>
      <c r="G80" s="39"/>
      <c r="H80" s="12"/>
    </row>
    <row r="81" spans="1:8" ht="15" customHeight="1">
      <c r="A81" s="77"/>
      <c r="B81" s="78"/>
      <c r="C81" s="78"/>
      <c r="D81" s="78"/>
      <c r="E81" s="65"/>
      <c r="F81" s="65"/>
      <c r="G81" s="79"/>
      <c r="H81" s="12"/>
    </row>
    <row r="82" spans="1:8" ht="15" customHeight="1">
      <c r="A82" s="77"/>
      <c r="B82" s="78"/>
      <c r="C82" s="78"/>
      <c r="D82" s="78"/>
      <c r="E82" s="65"/>
      <c r="F82" s="65"/>
      <c r="G82" s="79"/>
      <c r="H82" s="12"/>
    </row>
    <row r="83" spans="1:8" ht="15" customHeight="1">
      <c r="A83" s="77"/>
      <c r="B83" s="78"/>
      <c r="C83" s="78"/>
      <c r="D83" s="78"/>
      <c r="E83" s="65"/>
      <c r="F83" s="65"/>
      <c r="G83" s="79"/>
      <c r="H83" s="12"/>
    </row>
    <row r="84" spans="1:8" ht="15" customHeight="1">
      <c r="A84" s="77"/>
      <c r="B84" s="78"/>
      <c r="C84" s="78"/>
      <c r="D84" s="78"/>
      <c r="E84" s="65"/>
      <c r="F84" s="65"/>
      <c r="G84" s="79"/>
      <c r="H84" s="12"/>
    </row>
    <row r="85" spans="1:8" ht="15" customHeight="1">
      <c r="A85" s="77"/>
      <c r="B85" s="78"/>
      <c r="C85" s="78"/>
      <c r="D85" s="78"/>
      <c r="E85" s="65"/>
      <c r="F85" s="65"/>
      <c r="G85" s="79"/>
      <c r="H85" s="12"/>
    </row>
    <row r="86" spans="1:8" ht="15" customHeight="1">
      <c r="A86" s="77"/>
      <c r="B86" s="78"/>
      <c r="C86" s="78"/>
      <c r="D86" s="78"/>
      <c r="E86" s="65"/>
      <c r="F86" s="65"/>
      <c r="G86" s="79"/>
      <c r="H86" s="12"/>
    </row>
    <row r="87" spans="1:8" ht="21" customHeight="1">
      <c r="A87" s="167" t="s">
        <v>58</v>
      </c>
      <c r="B87" s="167"/>
      <c r="C87" s="167"/>
      <c r="D87" s="168"/>
      <c r="E87" s="168"/>
      <c r="F87" s="168"/>
      <c r="G87" s="168"/>
      <c r="H87" s="169"/>
    </row>
    <row r="88" spans="1:8" ht="14.25" customHeight="1">
      <c r="A88" s="74"/>
      <c r="B88" s="74"/>
      <c r="C88" s="74"/>
      <c r="D88" s="75"/>
      <c r="E88" s="75"/>
      <c r="F88" s="75"/>
      <c r="G88" s="75"/>
      <c r="H88" s="76"/>
    </row>
    <row r="89" spans="1:8" ht="54.75" customHeight="1">
      <c r="A89" s="44" t="s">
        <v>11</v>
      </c>
      <c r="B89" s="164" t="s">
        <v>12</v>
      </c>
      <c r="C89" s="165"/>
      <c r="D89" s="165"/>
      <c r="E89" s="44" t="s">
        <v>0</v>
      </c>
      <c r="F89" s="44" t="s">
        <v>1</v>
      </c>
      <c r="G89" s="28" t="s">
        <v>47</v>
      </c>
      <c r="H89" s="12"/>
    </row>
    <row r="90" spans="1:8" ht="11.25" customHeight="1">
      <c r="A90" s="89" t="s">
        <v>73</v>
      </c>
      <c r="B90" s="95"/>
      <c r="C90" s="96"/>
      <c r="D90" s="97"/>
      <c r="E90" s="30"/>
      <c r="F90" s="31" t="e">
        <f>E90*C$23</f>
        <v>#VALUE!</v>
      </c>
      <c r="G90" s="92" t="e">
        <f>SUM(F90:F95)</f>
        <v>#VALUE!</v>
      </c>
      <c r="H90" s="12"/>
    </row>
    <row r="91" spans="1:8" ht="11.25" customHeight="1">
      <c r="A91" s="91"/>
      <c r="B91" s="95"/>
      <c r="C91" s="96"/>
      <c r="D91" s="97"/>
      <c r="E91" s="30"/>
      <c r="F91" s="31" t="e">
        <f aca="true" t="shared" si="2" ref="F91:F122">E91*C$23</f>
        <v>#VALUE!</v>
      </c>
      <c r="G91" s="93"/>
      <c r="H91" s="12"/>
    </row>
    <row r="92" spans="1:8" ht="11.25" customHeight="1">
      <c r="A92" s="91"/>
      <c r="B92" s="95"/>
      <c r="C92" s="96"/>
      <c r="D92" s="97"/>
      <c r="E92" s="30"/>
      <c r="F92" s="31" t="e">
        <f t="shared" si="2"/>
        <v>#VALUE!</v>
      </c>
      <c r="G92" s="93"/>
      <c r="H92" s="12"/>
    </row>
    <row r="93" spans="1:8" ht="11.25" customHeight="1">
      <c r="A93" s="91"/>
      <c r="B93" s="95"/>
      <c r="C93" s="96"/>
      <c r="D93" s="97"/>
      <c r="E93" s="30"/>
      <c r="F93" s="31" t="e">
        <f t="shared" si="2"/>
        <v>#VALUE!</v>
      </c>
      <c r="G93" s="93"/>
      <c r="H93" s="12"/>
    </row>
    <row r="94" spans="1:8" ht="11.25" customHeight="1">
      <c r="A94" s="45" t="s">
        <v>25</v>
      </c>
      <c r="B94" s="95"/>
      <c r="C94" s="96"/>
      <c r="D94" s="97"/>
      <c r="E94" s="30"/>
      <c r="F94" s="31" t="e">
        <f t="shared" si="2"/>
        <v>#VALUE!</v>
      </c>
      <c r="G94" s="93"/>
      <c r="H94" s="12"/>
    </row>
    <row r="95" spans="1:8" ht="11.25" customHeight="1">
      <c r="A95" s="70" t="s">
        <v>24</v>
      </c>
      <c r="B95" s="95"/>
      <c r="C95" s="96"/>
      <c r="D95" s="97"/>
      <c r="E95" s="30"/>
      <c r="F95" s="31" t="e">
        <f t="shared" si="2"/>
        <v>#VALUE!</v>
      </c>
      <c r="G95" s="93"/>
      <c r="H95" s="12"/>
    </row>
    <row r="96" spans="1:8" ht="11.25" customHeight="1">
      <c r="A96" s="89" t="s">
        <v>74</v>
      </c>
      <c r="B96" s="95"/>
      <c r="C96" s="96"/>
      <c r="D96" s="97"/>
      <c r="E96" s="30"/>
      <c r="F96" s="31" t="e">
        <f t="shared" si="2"/>
        <v>#VALUE!</v>
      </c>
      <c r="G96" s="98" t="e">
        <f>SUM(F96:F102)</f>
        <v>#VALUE!</v>
      </c>
      <c r="H96" s="12"/>
    </row>
    <row r="97" spans="1:8" ht="11.25" customHeight="1">
      <c r="A97" s="90"/>
      <c r="B97" s="95"/>
      <c r="C97" s="96"/>
      <c r="D97" s="97"/>
      <c r="E97" s="30"/>
      <c r="F97" s="31" t="e">
        <f t="shared" si="2"/>
        <v>#VALUE!</v>
      </c>
      <c r="G97" s="99"/>
      <c r="H97" s="12"/>
    </row>
    <row r="98" spans="1:8" ht="11.25" customHeight="1">
      <c r="A98" s="90"/>
      <c r="B98" s="95"/>
      <c r="C98" s="96"/>
      <c r="D98" s="97"/>
      <c r="E98" s="30"/>
      <c r="F98" s="31" t="e">
        <f t="shared" si="2"/>
        <v>#VALUE!</v>
      </c>
      <c r="G98" s="99"/>
      <c r="H98" s="12"/>
    </row>
    <row r="99" spans="1:8" ht="11.25" customHeight="1">
      <c r="A99" s="90"/>
      <c r="B99" s="95"/>
      <c r="C99" s="96"/>
      <c r="D99" s="97"/>
      <c r="E99" s="30"/>
      <c r="F99" s="31" t="e">
        <f t="shared" si="2"/>
        <v>#VALUE!</v>
      </c>
      <c r="G99" s="99"/>
      <c r="H99" s="12"/>
    </row>
    <row r="100" spans="1:8" ht="11.25" customHeight="1">
      <c r="A100" s="91"/>
      <c r="B100" s="95"/>
      <c r="C100" s="96"/>
      <c r="D100" s="97"/>
      <c r="E100" s="30"/>
      <c r="F100" s="31" t="e">
        <f>E100*C$23</f>
        <v>#VALUE!</v>
      </c>
      <c r="G100" s="99"/>
      <c r="H100" s="12"/>
    </row>
    <row r="101" spans="1:8" ht="11.25" customHeight="1">
      <c r="A101" s="40" t="s">
        <v>25</v>
      </c>
      <c r="B101" s="95"/>
      <c r="C101" s="96"/>
      <c r="D101" s="97"/>
      <c r="E101" s="30"/>
      <c r="F101" s="31" t="e">
        <f t="shared" si="2"/>
        <v>#VALUE!</v>
      </c>
      <c r="G101" s="99"/>
      <c r="H101" s="12"/>
    </row>
    <row r="102" spans="1:8" ht="11.25" customHeight="1">
      <c r="A102" s="72" t="s">
        <v>26</v>
      </c>
      <c r="B102" s="95"/>
      <c r="C102" s="96"/>
      <c r="D102" s="97"/>
      <c r="E102" s="30"/>
      <c r="F102" s="31" t="e">
        <f t="shared" si="2"/>
        <v>#VALUE!</v>
      </c>
      <c r="G102" s="100"/>
      <c r="H102" s="12"/>
    </row>
    <row r="103" spans="1:8" ht="11.25" customHeight="1">
      <c r="A103" s="162" t="s">
        <v>75</v>
      </c>
      <c r="B103" s="95"/>
      <c r="C103" s="96"/>
      <c r="D103" s="97"/>
      <c r="E103" s="30"/>
      <c r="F103" s="31" t="e">
        <f t="shared" si="2"/>
        <v>#VALUE!</v>
      </c>
      <c r="G103" s="98" t="e">
        <f>SUM(F103:F107)</f>
        <v>#VALUE!</v>
      </c>
      <c r="H103" s="12"/>
    </row>
    <row r="104" spans="1:8" ht="11.25" customHeight="1">
      <c r="A104" s="163"/>
      <c r="B104" s="95"/>
      <c r="C104" s="96"/>
      <c r="D104" s="97"/>
      <c r="E104" s="30"/>
      <c r="F104" s="31" t="e">
        <f t="shared" si="2"/>
        <v>#VALUE!</v>
      </c>
      <c r="G104" s="99"/>
      <c r="H104" s="12"/>
    </row>
    <row r="105" spans="1:8" ht="11.25" customHeight="1">
      <c r="A105" s="163"/>
      <c r="B105" s="95"/>
      <c r="C105" s="96"/>
      <c r="D105" s="97"/>
      <c r="E105" s="30"/>
      <c r="F105" s="31" t="e">
        <f t="shared" si="2"/>
        <v>#VALUE!</v>
      </c>
      <c r="G105" s="99"/>
      <c r="H105" s="12"/>
    </row>
    <row r="106" spans="1:8" ht="11.25" customHeight="1">
      <c r="A106" s="40" t="s">
        <v>25</v>
      </c>
      <c r="B106" s="95"/>
      <c r="C106" s="96"/>
      <c r="D106" s="97"/>
      <c r="E106" s="30"/>
      <c r="F106" s="31" t="e">
        <f t="shared" si="2"/>
        <v>#VALUE!</v>
      </c>
      <c r="G106" s="99"/>
      <c r="H106" s="12"/>
    </row>
    <row r="107" spans="1:8" ht="11.25" customHeight="1">
      <c r="A107" s="72" t="s">
        <v>27</v>
      </c>
      <c r="B107" s="95"/>
      <c r="C107" s="96"/>
      <c r="D107" s="97"/>
      <c r="E107" s="30"/>
      <c r="F107" s="31" t="e">
        <f t="shared" si="2"/>
        <v>#VALUE!</v>
      </c>
      <c r="G107" s="100"/>
      <c r="H107" s="12"/>
    </row>
    <row r="108" spans="1:8" ht="11.25" customHeight="1">
      <c r="A108" s="89" t="s">
        <v>76</v>
      </c>
      <c r="B108" s="95"/>
      <c r="C108" s="96"/>
      <c r="D108" s="97"/>
      <c r="E108" s="30"/>
      <c r="F108" s="31" t="e">
        <f t="shared" si="2"/>
        <v>#VALUE!</v>
      </c>
      <c r="G108" s="98" t="e">
        <f>SUM(F108:F115)</f>
        <v>#VALUE!</v>
      </c>
      <c r="H108" s="12"/>
    </row>
    <row r="109" spans="1:8" ht="11.25" customHeight="1">
      <c r="A109" s="90"/>
      <c r="B109" s="95"/>
      <c r="C109" s="96"/>
      <c r="D109" s="97"/>
      <c r="E109" s="30"/>
      <c r="F109" s="31" t="e">
        <f t="shared" si="2"/>
        <v>#VALUE!</v>
      </c>
      <c r="G109" s="121"/>
      <c r="H109" s="12"/>
    </row>
    <row r="110" spans="1:8" ht="11.25" customHeight="1">
      <c r="A110" s="90"/>
      <c r="B110" s="95"/>
      <c r="C110" s="96"/>
      <c r="D110" s="97"/>
      <c r="E110" s="30"/>
      <c r="F110" s="31" t="e">
        <f t="shared" si="2"/>
        <v>#VALUE!</v>
      </c>
      <c r="G110" s="121"/>
      <c r="H110" s="12"/>
    </row>
    <row r="111" spans="1:8" ht="11.25" customHeight="1">
      <c r="A111" s="90"/>
      <c r="B111" s="95"/>
      <c r="C111" s="96"/>
      <c r="D111" s="97"/>
      <c r="E111" s="30"/>
      <c r="F111" s="31" t="e">
        <f t="shared" si="2"/>
        <v>#VALUE!</v>
      </c>
      <c r="G111" s="121"/>
      <c r="H111" s="12"/>
    </row>
    <row r="112" spans="1:8" ht="11.25" customHeight="1">
      <c r="A112" s="91"/>
      <c r="B112" s="95"/>
      <c r="C112" s="96"/>
      <c r="D112" s="97"/>
      <c r="E112" s="30"/>
      <c r="F112" s="31" t="e">
        <f t="shared" si="2"/>
        <v>#VALUE!</v>
      </c>
      <c r="G112" s="121"/>
      <c r="H112" s="12"/>
    </row>
    <row r="113" spans="1:8" ht="11.25" customHeight="1">
      <c r="A113" s="91"/>
      <c r="B113" s="95"/>
      <c r="C113" s="96"/>
      <c r="D113" s="97"/>
      <c r="E113" s="30"/>
      <c r="F113" s="31" t="e">
        <f>E113*C$23</f>
        <v>#VALUE!</v>
      </c>
      <c r="G113" s="121"/>
      <c r="H113" s="12"/>
    </row>
    <row r="114" spans="1:8" ht="11.25" customHeight="1">
      <c r="A114" s="40" t="s">
        <v>25</v>
      </c>
      <c r="B114" s="95"/>
      <c r="C114" s="96"/>
      <c r="D114" s="97"/>
      <c r="E114" s="30"/>
      <c r="F114" s="31" t="e">
        <f t="shared" si="2"/>
        <v>#VALUE!</v>
      </c>
      <c r="G114" s="121"/>
      <c r="H114" s="12"/>
    </row>
    <row r="115" spans="1:8" ht="11.25" customHeight="1">
      <c r="A115" s="72" t="s">
        <v>28</v>
      </c>
      <c r="B115" s="95"/>
      <c r="C115" s="96"/>
      <c r="D115" s="97"/>
      <c r="E115" s="30"/>
      <c r="F115" s="31" t="e">
        <f t="shared" si="2"/>
        <v>#VALUE!</v>
      </c>
      <c r="G115" s="122"/>
      <c r="H115" s="12"/>
    </row>
    <row r="116" spans="1:8" ht="11.25" customHeight="1">
      <c r="A116" s="89" t="s">
        <v>77</v>
      </c>
      <c r="B116" s="95"/>
      <c r="C116" s="96"/>
      <c r="D116" s="97"/>
      <c r="E116" s="30"/>
      <c r="F116" s="31" t="e">
        <f t="shared" si="2"/>
        <v>#VALUE!</v>
      </c>
      <c r="G116" s="98" t="e">
        <f>SUM(F116:F122)</f>
        <v>#VALUE!</v>
      </c>
      <c r="H116" s="12"/>
    </row>
    <row r="117" spans="1:8" ht="11.25" customHeight="1">
      <c r="A117" s="90"/>
      <c r="B117" s="95"/>
      <c r="C117" s="96"/>
      <c r="D117" s="97"/>
      <c r="E117" s="30"/>
      <c r="F117" s="31" t="e">
        <f t="shared" si="2"/>
        <v>#VALUE!</v>
      </c>
      <c r="G117" s="121"/>
      <c r="H117" s="12"/>
    </row>
    <row r="118" spans="1:8" ht="11.25" customHeight="1">
      <c r="A118" s="90"/>
      <c r="B118" s="95"/>
      <c r="C118" s="96"/>
      <c r="D118" s="97"/>
      <c r="E118" s="30"/>
      <c r="F118" s="31" t="e">
        <f t="shared" si="2"/>
        <v>#VALUE!</v>
      </c>
      <c r="G118" s="121"/>
      <c r="H118" s="12"/>
    </row>
    <row r="119" spans="1:8" ht="11.25" customHeight="1">
      <c r="A119" s="90"/>
      <c r="B119" s="95"/>
      <c r="C119" s="96"/>
      <c r="D119" s="97"/>
      <c r="E119" s="30"/>
      <c r="F119" s="31" t="e">
        <f t="shared" si="2"/>
        <v>#VALUE!</v>
      </c>
      <c r="G119" s="121"/>
      <c r="H119" s="12"/>
    </row>
    <row r="120" spans="1:8" ht="11.25" customHeight="1">
      <c r="A120" s="91"/>
      <c r="B120" s="95"/>
      <c r="C120" s="96"/>
      <c r="D120" s="97"/>
      <c r="E120" s="30"/>
      <c r="F120" s="31" t="e">
        <f>E120*C$23</f>
        <v>#VALUE!</v>
      </c>
      <c r="G120" s="121"/>
      <c r="H120" s="12"/>
    </row>
    <row r="121" spans="1:8" ht="11.25" customHeight="1">
      <c r="A121" s="40" t="s">
        <v>25</v>
      </c>
      <c r="B121" s="95"/>
      <c r="C121" s="96"/>
      <c r="D121" s="97"/>
      <c r="E121" s="30"/>
      <c r="F121" s="31" t="e">
        <f t="shared" si="2"/>
        <v>#VALUE!</v>
      </c>
      <c r="G121" s="121"/>
      <c r="H121" s="12"/>
    </row>
    <row r="122" spans="1:8" ht="11.25" customHeight="1">
      <c r="A122" s="72" t="s">
        <v>29</v>
      </c>
      <c r="B122" s="95"/>
      <c r="C122" s="96"/>
      <c r="D122" s="97"/>
      <c r="E122" s="30"/>
      <c r="F122" s="31" t="e">
        <f t="shared" si="2"/>
        <v>#VALUE!</v>
      </c>
      <c r="G122" s="122"/>
      <c r="H122" s="12"/>
    </row>
    <row r="123" spans="1:8" ht="11.25" customHeight="1">
      <c r="A123" s="46"/>
      <c r="B123" s="101" t="s">
        <v>8</v>
      </c>
      <c r="C123" s="102"/>
      <c r="D123" s="158"/>
      <c r="E123" s="27">
        <f>SUM(E90:E122)</f>
        <v>0</v>
      </c>
      <c r="F123" s="27" t="e">
        <f>SUM(F90:F122)</f>
        <v>#VALUE!</v>
      </c>
      <c r="G123" s="39"/>
      <c r="H123" s="12"/>
    </row>
    <row r="124" ht="11.25" customHeight="1">
      <c r="H124" s="12"/>
    </row>
    <row r="125" ht="11.25" customHeight="1">
      <c r="H125" s="12"/>
    </row>
    <row r="126" ht="11.25" customHeight="1">
      <c r="H126" s="12"/>
    </row>
    <row r="127" ht="11.25" customHeight="1">
      <c r="H127" s="12"/>
    </row>
    <row r="128" ht="11.25" customHeight="1">
      <c r="H128" s="12"/>
    </row>
    <row r="129" ht="11.25" customHeight="1">
      <c r="H129" s="12"/>
    </row>
    <row r="130" ht="11.25" customHeight="1">
      <c r="H130" s="12"/>
    </row>
    <row r="131" ht="11.25" customHeight="1">
      <c r="H131" s="12"/>
    </row>
    <row r="132" ht="11.25" customHeight="1">
      <c r="H132" s="12"/>
    </row>
    <row r="133" ht="11.25" customHeight="1">
      <c r="H133" s="12"/>
    </row>
    <row r="134" ht="11.25" customHeight="1">
      <c r="H134" s="12"/>
    </row>
    <row r="135" ht="11.25" customHeight="1">
      <c r="H135" s="12"/>
    </row>
    <row r="136" ht="11.25" customHeight="1">
      <c r="H136" s="12"/>
    </row>
    <row r="137" ht="11.25" customHeight="1">
      <c r="H137" s="12"/>
    </row>
    <row r="138" spans="1:8" ht="11.25" customHeight="1">
      <c r="A138" s="80"/>
      <c r="B138" s="78"/>
      <c r="C138" s="78"/>
      <c r="D138" s="64"/>
      <c r="E138" s="65"/>
      <c r="F138" s="65"/>
      <c r="G138" s="79"/>
      <c r="H138" s="12"/>
    </row>
    <row r="139" spans="1:8" ht="11.25" customHeight="1">
      <c r="A139" s="80"/>
      <c r="B139" s="78"/>
      <c r="C139" s="78"/>
      <c r="D139" s="64"/>
      <c r="E139" s="65"/>
      <c r="F139" s="65"/>
      <c r="G139" s="79"/>
      <c r="H139" s="12"/>
    </row>
    <row r="140" spans="1:8" ht="11.25" customHeight="1">
      <c r="A140" s="80"/>
      <c r="B140" s="78"/>
      <c r="C140" s="78"/>
      <c r="D140" s="64"/>
      <c r="E140" s="65"/>
      <c r="F140" s="65"/>
      <c r="G140" s="79"/>
      <c r="H140" s="12"/>
    </row>
    <row r="141" spans="1:8" ht="11.25" customHeight="1">
      <c r="A141" s="80"/>
      <c r="B141" s="78"/>
      <c r="C141" s="78"/>
      <c r="D141" s="64"/>
      <c r="E141" s="65"/>
      <c r="F141" s="65"/>
      <c r="G141" s="79"/>
      <c r="H141" s="12"/>
    </row>
    <row r="142" spans="1:8" ht="11.25" customHeight="1">
      <c r="A142" s="80"/>
      <c r="B142" s="78"/>
      <c r="C142" s="78"/>
      <c r="D142" s="64"/>
      <c r="E142" s="65"/>
      <c r="F142" s="65"/>
      <c r="G142" s="79"/>
      <c r="H142" s="12"/>
    </row>
    <row r="143" spans="1:8" ht="11.25" customHeight="1">
      <c r="A143" s="80"/>
      <c r="B143" s="78"/>
      <c r="C143" s="78"/>
      <c r="D143" s="64"/>
      <c r="E143" s="65"/>
      <c r="F143" s="65"/>
      <c r="G143" s="79"/>
      <c r="H143" s="12"/>
    </row>
    <row r="144" spans="1:8" ht="11.25" customHeight="1">
      <c r="A144" s="80"/>
      <c r="B144" s="78"/>
      <c r="C144" s="78"/>
      <c r="D144" s="64"/>
      <c r="E144" s="65"/>
      <c r="F144" s="65"/>
      <c r="G144" s="79"/>
      <c r="H144" s="12"/>
    </row>
    <row r="145" spans="1:8" ht="11.25" customHeight="1">
      <c r="A145" s="80"/>
      <c r="B145" s="78"/>
      <c r="C145" s="78"/>
      <c r="D145" s="64"/>
      <c r="E145" s="65"/>
      <c r="F145" s="65"/>
      <c r="G145" s="79"/>
      <c r="H145" s="12"/>
    </row>
    <row r="146" spans="1:8" ht="28.5" customHeight="1">
      <c r="A146" s="109" t="s">
        <v>41</v>
      </c>
      <c r="B146" s="110"/>
      <c r="C146" s="110"/>
      <c r="D146" s="110"/>
      <c r="E146" s="110"/>
      <c r="F146" s="110"/>
      <c r="G146" s="110"/>
      <c r="H146" s="110"/>
    </row>
    <row r="147" spans="1:12" s="1" customFormat="1" ht="60" customHeight="1">
      <c r="A147" s="123" t="s">
        <v>54</v>
      </c>
      <c r="B147" s="123"/>
      <c r="C147" s="123"/>
      <c r="D147" s="123"/>
      <c r="E147" s="123"/>
      <c r="F147" s="123"/>
      <c r="G147" s="124"/>
      <c r="H147" s="125"/>
      <c r="L147" s="3"/>
    </row>
    <row r="148" spans="1:8" s="1" customFormat="1" ht="8.25" customHeight="1">
      <c r="A148" s="15"/>
      <c r="B148" s="15"/>
      <c r="C148" s="15"/>
      <c r="D148" s="16"/>
      <c r="E148" s="16"/>
      <c r="F148" s="16"/>
      <c r="G148" s="16"/>
      <c r="H148" s="16"/>
    </row>
    <row r="149" spans="1:13" s="1" customFormat="1" ht="49.5" customHeight="1">
      <c r="A149" s="155" t="s">
        <v>65</v>
      </c>
      <c r="B149" s="155"/>
      <c r="C149" s="155"/>
      <c r="D149" s="155"/>
      <c r="E149" s="155"/>
      <c r="F149" s="155"/>
      <c r="G149" s="124"/>
      <c r="H149" s="125"/>
      <c r="L149" s="68"/>
      <c r="M149" s="68"/>
    </row>
    <row r="150" spans="1:8" s="1" customFormat="1" ht="19.5" customHeight="1">
      <c r="A150" s="17"/>
      <c r="B150" s="17"/>
      <c r="C150" s="17"/>
      <c r="D150" s="16"/>
      <c r="E150" s="16"/>
      <c r="F150" s="16"/>
      <c r="G150" s="16"/>
      <c r="H150" s="16"/>
    </row>
    <row r="151" spans="1:8" s="1" customFormat="1" ht="22.5" customHeight="1">
      <c r="A151" s="123" t="s">
        <v>37</v>
      </c>
      <c r="B151" s="124"/>
      <c r="C151" s="124"/>
      <c r="D151" s="124"/>
      <c r="E151" s="124"/>
      <c r="F151" s="124"/>
      <c r="G151" s="124"/>
      <c r="H151" s="125"/>
    </row>
    <row r="152" spans="1:8" s="1" customFormat="1" ht="8.25" customHeight="1">
      <c r="A152" s="17"/>
      <c r="B152" s="17"/>
      <c r="C152" s="17"/>
      <c r="D152" s="16"/>
      <c r="E152" s="16"/>
      <c r="F152" s="16"/>
      <c r="G152" s="16"/>
      <c r="H152" s="16"/>
    </row>
    <row r="153" spans="1:8" s="1" customFormat="1" ht="13.5" customHeight="1">
      <c r="A153" s="155" t="s">
        <v>5</v>
      </c>
      <c r="B153" s="124"/>
      <c r="C153" s="124"/>
      <c r="D153" s="124"/>
      <c r="E153" s="124"/>
      <c r="F153" s="124"/>
      <c r="G153" s="124"/>
      <c r="H153" s="125"/>
    </row>
    <row r="154" spans="1:8" s="1" customFormat="1" ht="9.75" customHeight="1">
      <c r="A154" s="15"/>
      <c r="B154" s="15"/>
      <c r="C154" s="15"/>
      <c r="D154" s="18"/>
      <c r="E154" s="18"/>
      <c r="F154" s="18"/>
      <c r="G154" s="18"/>
      <c r="H154" s="16"/>
    </row>
    <row r="155" spans="1:8" s="1" customFormat="1" ht="30" customHeight="1">
      <c r="A155" s="17"/>
      <c r="B155" s="156" t="s">
        <v>48</v>
      </c>
      <c r="C155" s="157"/>
      <c r="D155" s="32"/>
      <c r="E155" s="4"/>
      <c r="F155" s="5"/>
      <c r="G155" s="16"/>
      <c r="H155" s="16"/>
    </row>
    <row r="156" spans="1:8" s="1" customFormat="1" ht="30" customHeight="1">
      <c r="A156" s="17"/>
      <c r="B156" s="156" t="s">
        <v>10</v>
      </c>
      <c r="C156" s="157"/>
      <c r="D156" s="32"/>
      <c r="E156" s="4"/>
      <c r="F156" s="5"/>
      <c r="G156" s="16"/>
      <c r="H156" s="16"/>
    </row>
    <row r="157" spans="1:8" s="1" customFormat="1" ht="30" customHeight="1">
      <c r="A157" s="17"/>
      <c r="B157" s="81"/>
      <c r="C157" s="81"/>
      <c r="D157" s="5"/>
      <c r="E157" s="5"/>
      <c r="F157" s="5"/>
      <c r="G157" s="16"/>
      <c r="H157" s="16"/>
    </row>
    <row r="158" spans="1:8" s="1" customFormat="1" ht="24" customHeight="1">
      <c r="A158" s="123" t="s">
        <v>40</v>
      </c>
      <c r="B158" s="154"/>
      <c r="C158" s="154"/>
      <c r="D158" s="154"/>
      <c r="E158" s="154"/>
      <c r="F158" s="154"/>
      <c r="G158" s="154"/>
      <c r="H158" s="154"/>
    </row>
    <row r="159" spans="1:8" s="1" customFormat="1" ht="9" customHeight="1">
      <c r="A159" s="17"/>
      <c r="B159" s="19"/>
      <c r="C159" s="19"/>
      <c r="D159" s="20"/>
      <c r="E159" s="5"/>
      <c r="F159" s="5"/>
      <c r="G159" s="16"/>
      <c r="H159" s="16"/>
    </row>
    <row r="160" spans="1:8" s="1" customFormat="1" ht="24.75" customHeight="1">
      <c r="A160" s="155" t="s">
        <v>66</v>
      </c>
      <c r="B160" s="154"/>
      <c r="C160" s="154"/>
      <c r="D160" s="154"/>
      <c r="E160" s="154"/>
      <c r="F160" s="154"/>
      <c r="G160" s="154"/>
      <c r="H160" s="154"/>
    </row>
    <row r="161" spans="1:12" ht="9.75" customHeight="1">
      <c r="A161" s="14"/>
      <c r="B161" s="14"/>
      <c r="C161" s="14"/>
      <c r="D161" s="14"/>
      <c r="E161" s="14"/>
      <c r="F161" s="14"/>
      <c r="G161" s="14"/>
      <c r="H161" s="12"/>
      <c r="L161" s="47"/>
    </row>
    <row r="162" spans="1:8" ht="62.25" customHeight="1">
      <c r="A162" s="28" t="s">
        <v>38</v>
      </c>
      <c r="B162" s="28" t="s">
        <v>56</v>
      </c>
      <c r="C162" s="178" t="s">
        <v>35</v>
      </c>
      <c r="D162" s="179"/>
      <c r="E162" s="28" t="s">
        <v>0</v>
      </c>
      <c r="F162" s="28" t="s">
        <v>9</v>
      </c>
      <c r="G162" s="28" t="s">
        <v>55</v>
      </c>
      <c r="H162" s="29" t="s">
        <v>2</v>
      </c>
    </row>
    <row r="163" spans="1:8" ht="11.25" customHeight="1">
      <c r="A163" s="33">
        <f>D155</f>
        <v>0</v>
      </c>
      <c r="B163" s="33">
        <f>D156</f>
        <v>0</v>
      </c>
      <c r="C163" s="126"/>
      <c r="D163" s="97"/>
      <c r="E163" s="25"/>
      <c r="F163" s="25"/>
      <c r="G163" s="56">
        <f>IF(A163=B163,0,ABS((F163-B163))/(ABS(A163-B163))*E163)</f>
        <v>0</v>
      </c>
      <c r="H163" s="57">
        <f>IF(AND(D155="",D156=""),F163*G163,F163*E163)</f>
        <v>0</v>
      </c>
    </row>
    <row r="164" spans="1:8" ht="11.25" customHeight="1">
      <c r="A164" s="33">
        <f>D155</f>
        <v>0</v>
      </c>
      <c r="B164" s="33">
        <f>D156</f>
        <v>0</v>
      </c>
      <c r="C164" s="126"/>
      <c r="D164" s="97"/>
      <c r="E164" s="25"/>
      <c r="F164" s="25"/>
      <c r="G164" s="56">
        <f aca="true" t="shared" si="3" ref="G164:G195">IF(A164=B164,0,ABS((F164-B164))/(ABS(A164-B164))*E164)</f>
        <v>0</v>
      </c>
      <c r="H164" s="57">
        <f>IF(AND(D155="",D156=""),F164*G164,F164*E164)</f>
        <v>0</v>
      </c>
    </row>
    <row r="165" spans="1:8" ht="11.25" customHeight="1">
      <c r="A165" s="33">
        <f>D155</f>
        <v>0</v>
      </c>
      <c r="B165" s="33">
        <f>D156</f>
        <v>0</v>
      </c>
      <c r="C165" s="126"/>
      <c r="D165" s="97"/>
      <c r="E165" s="25"/>
      <c r="F165" s="25"/>
      <c r="G165" s="56">
        <f t="shared" si="3"/>
        <v>0</v>
      </c>
      <c r="H165" s="57">
        <f>IF(AND(D155="",D156=""),F165*G165,F165*E165)</f>
        <v>0</v>
      </c>
    </row>
    <row r="166" spans="1:8" ht="11.25" customHeight="1">
      <c r="A166" s="33">
        <f>D155</f>
        <v>0</v>
      </c>
      <c r="B166" s="33">
        <f>D156</f>
        <v>0</v>
      </c>
      <c r="C166" s="126"/>
      <c r="D166" s="97"/>
      <c r="E166" s="25"/>
      <c r="F166" s="25"/>
      <c r="G166" s="56">
        <f t="shared" si="3"/>
        <v>0</v>
      </c>
      <c r="H166" s="57">
        <f>IF(AND(D155="",D156=""),F166*G166,F166*E166)</f>
        <v>0</v>
      </c>
    </row>
    <row r="167" spans="1:8" ht="11.25" customHeight="1">
      <c r="A167" s="33">
        <f>D155</f>
        <v>0</v>
      </c>
      <c r="B167" s="33">
        <f>D156</f>
        <v>0</v>
      </c>
      <c r="C167" s="126"/>
      <c r="D167" s="97"/>
      <c r="E167" s="25"/>
      <c r="F167" s="25"/>
      <c r="G167" s="56">
        <f t="shared" si="3"/>
        <v>0</v>
      </c>
      <c r="H167" s="57">
        <f>IF(AND(D155="",D156=""),F167*G167,F167*E167)</f>
        <v>0</v>
      </c>
    </row>
    <row r="168" spans="1:8" ht="11.25" customHeight="1">
      <c r="A168" s="33">
        <f>D155</f>
        <v>0</v>
      </c>
      <c r="B168" s="33">
        <f>D156</f>
        <v>0</v>
      </c>
      <c r="C168" s="126"/>
      <c r="D168" s="97"/>
      <c r="E168" s="25"/>
      <c r="F168" s="25"/>
      <c r="G168" s="56">
        <f t="shared" si="3"/>
        <v>0</v>
      </c>
      <c r="H168" s="57">
        <f>IF(AND(D155="",D156=""),F168*G168,F168*E168)</f>
        <v>0</v>
      </c>
    </row>
    <row r="169" spans="1:8" ht="11.25" customHeight="1">
      <c r="A169" s="33">
        <f>D155</f>
        <v>0</v>
      </c>
      <c r="B169" s="33">
        <f>D156</f>
        <v>0</v>
      </c>
      <c r="C169" s="126"/>
      <c r="D169" s="97"/>
      <c r="E169" s="25"/>
      <c r="F169" s="25"/>
      <c r="G169" s="56">
        <f t="shared" si="3"/>
        <v>0</v>
      </c>
      <c r="H169" s="57">
        <f>IF(AND(D155="",D156=""),F169*G169,F169*E169)</f>
        <v>0</v>
      </c>
    </row>
    <row r="170" spans="1:8" ht="11.25" customHeight="1">
      <c r="A170" s="33">
        <f>D155</f>
        <v>0</v>
      </c>
      <c r="B170" s="33">
        <f>D156</f>
        <v>0</v>
      </c>
      <c r="C170" s="126"/>
      <c r="D170" s="97"/>
      <c r="E170" s="25"/>
      <c r="F170" s="25"/>
      <c r="G170" s="56">
        <f t="shared" si="3"/>
        <v>0</v>
      </c>
      <c r="H170" s="57">
        <f>IF(AND(D155="",D156=""),F170*G170,F170*E170)</f>
        <v>0</v>
      </c>
    </row>
    <row r="171" spans="1:8" ht="11.25" customHeight="1">
      <c r="A171" s="33">
        <f>D155</f>
        <v>0</v>
      </c>
      <c r="B171" s="33">
        <f>D156</f>
        <v>0</v>
      </c>
      <c r="C171" s="126"/>
      <c r="D171" s="97"/>
      <c r="E171" s="25"/>
      <c r="F171" s="25"/>
      <c r="G171" s="56">
        <f t="shared" si="3"/>
        <v>0</v>
      </c>
      <c r="H171" s="57">
        <f>IF(AND(D155="",D156=""),F171*G171,F171*E171)</f>
        <v>0</v>
      </c>
    </row>
    <row r="172" spans="1:8" ht="11.25" customHeight="1">
      <c r="A172" s="33">
        <f>D155</f>
        <v>0</v>
      </c>
      <c r="B172" s="33">
        <f>D156</f>
        <v>0</v>
      </c>
      <c r="C172" s="126"/>
      <c r="D172" s="97"/>
      <c r="E172" s="25"/>
      <c r="F172" s="25"/>
      <c r="G172" s="56">
        <f t="shared" si="3"/>
        <v>0</v>
      </c>
      <c r="H172" s="57">
        <f>IF(AND(D155="",D156=""),F172*G172,F172*E172)</f>
        <v>0</v>
      </c>
    </row>
    <row r="173" spans="1:8" ht="11.25" customHeight="1">
      <c r="A173" s="33">
        <f>D155</f>
        <v>0</v>
      </c>
      <c r="B173" s="33">
        <f>D156</f>
        <v>0</v>
      </c>
      <c r="C173" s="126"/>
      <c r="D173" s="97"/>
      <c r="E173" s="25"/>
      <c r="F173" s="25"/>
      <c r="G173" s="56">
        <f t="shared" si="3"/>
        <v>0</v>
      </c>
      <c r="H173" s="57">
        <f>IF(AND(D155="",D156=""),F173*G173,F173*E173)</f>
        <v>0</v>
      </c>
    </row>
    <row r="174" spans="1:8" ht="11.25" customHeight="1">
      <c r="A174" s="33">
        <f>D155</f>
        <v>0</v>
      </c>
      <c r="B174" s="33">
        <f>D156</f>
        <v>0</v>
      </c>
      <c r="C174" s="126"/>
      <c r="D174" s="97"/>
      <c r="E174" s="25"/>
      <c r="F174" s="25"/>
      <c r="G174" s="56">
        <f t="shared" si="3"/>
        <v>0</v>
      </c>
      <c r="H174" s="57">
        <f>IF(AND(D155="",D156=""),F174*G174,F174*E174)</f>
        <v>0</v>
      </c>
    </row>
    <row r="175" spans="1:8" ht="11.25" customHeight="1">
      <c r="A175" s="33">
        <f>D155</f>
        <v>0</v>
      </c>
      <c r="B175" s="33">
        <f>D156</f>
        <v>0</v>
      </c>
      <c r="C175" s="126"/>
      <c r="D175" s="97"/>
      <c r="E175" s="25"/>
      <c r="F175" s="25"/>
      <c r="G175" s="56">
        <f t="shared" si="3"/>
        <v>0</v>
      </c>
      <c r="H175" s="57">
        <f>IF(AND(D155="",D156=""),F175*G175,F175*E175)</f>
        <v>0</v>
      </c>
    </row>
    <row r="176" spans="1:8" ht="11.25" customHeight="1">
      <c r="A176" s="33">
        <f>D155</f>
        <v>0</v>
      </c>
      <c r="B176" s="33">
        <f>D156</f>
        <v>0</v>
      </c>
      <c r="C176" s="126"/>
      <c r="D176" s="97"/>
      <c r="E176" s="25"/>
      <c r="F176" s="25"/>
      <c r="G176" s="56">
        <f t="shared" si="3"/>
        <v>0</v>
      </c>
      <c r="H176" s="57">
        <f>IF(AND(D155="",D156=""),F176*G176,F176*E176)</f>
        <v>0</v>
      </c>
    </row>
    <row r="177" spans="1:8" ht="11.25" customHeight="1">
      <c r="A177" s="33">
        <f>D155</f>
        <v>0</v>
      </c>
      <c r="B177" s="33">
        <f>D156</f>
        <v>0</v>
      </c>
      <c r="C177" s="126"/>
      <c r="D177" s="97"/>
      <c r="E177" s="25"/>
      <c r="F177" s="25"/>
      <c r="G177" s="56">
        <f t="shared" si="3"/>
        <v>0</v>
      </c>
      <c r="H177" s="57">
        <f>IF(AND(D155="",D156=""),F177*G177,F177*E177)</f>
        <v>0</v>
      </c>
    </row>
    <row r="178" spans="1:8" ht="11.25" customHeight="1">
      <c r="A178" s="33">
        <f>D155</f>
        <v>0</v>
      </c>
      <c r="B178" s="33">
        <f>D156</f>
        <v>0</v>
      </c>
      <c r="C178" s="126"/>
      <c r="D178" s="97"/>
      <c r="E178" s="25"/>
      <c r="F178" s="25"/>
      <c r="G178" s="56">
        <f t="shared" si="3"/>
        <v>0</v>
      </c>
      <c r="H178" s="57">
        <f>IF(AND(D155="",D156=""),F178*G178,F178*E178)</f>
        <v>0</v>
      </c>
    </row>
    <row r="179" spans="1:8" ht="11.25" customHeight="1">
      <c r="A179" s="33">
        <f>D155</f>
        <v>0</v>
      </c>
      <c r="B179" s="33">
        <f>D156</f>
        <v>0</v>
      </c>
      <c r="C179" s="126"/>
      <c r="D179" s="97"/>
      <c r="E179" s="25"/>
      <c r="F179" s="25"/>
      <c r="G179" s="56">
        <f t="shared" si="3"/>
        <v>0</v>
      </c>
      <c r="H179" s="57">
        <f>IF(AND(D155="",D156=""),F179*G179,F179*E179)</f>
        <v>0</v>
      </c>
    </row>
    <row r="180" spans="1:8" ht="11.25" customHeight="1">
      <c r="A180" s="33">
        <f>D155</f>
        <v>0</v>
      </c>
      <c r="B180" s="33">
        <f>D156</f>
        <v>0</v>
      </c>
      <c r="C180" s="126"/>
      <c r="D180" s="97"/>
      <c r="E180" s="25"/>
      <c r="F180" s="25"/>
      <c r="G180" s="56">
        <f t="shared" si="3"/>
        <v>0</v>
      </c>
      <c r="H180" s="57">
        <f>IF(AND(D155="",D156=""),F180*G180,F180*E180)</f>
        <v>0</v>
      </c>
    </row>
    <row r="181" spans="1:8" ht="11.25" customHeight="1">
      <c r="A181" s="33">
        <f>D155</f>
        <v>0</v>
      </c>
      <c r="B181" s="33">
        <f>D156</f>
        <v>0</v>
      </c>
      <c r="C181" s="126"/>
      <c r="D181" s="97"/>
      <c r="E181" s="25"/>
      <c r="F181" s="25"/>
      <c r="G181" s="56">
        <f t="shared" si="3"/>
        <v>0</v>
      </c>
      <c r="H181" s="57">
        <f>IF(AND(D155="",D156=""),F181*G181,F181*E181)</f>
        <v>0</v>
      </c>
    </row>
    <row r="182" spans="1:8" ht="11.25" customHeight="1">
      <c r="A182" s="33">
        <f>D155</f>
        <v>0</v>
      </c>
      <c r="B182" s="33">
        <f>D156</f>
        <v>0</v>
      </c>
      <c r="C182" s="126"/>
      <c r="D182" s="97"/>
      <c r="E182" s="25"/>
      <c r="F182" s="25"/>
      <c r="G182" s="56">
        <f t="shared" si="3"/>
        <v>0</v>
      </c>
      <c r="H182" s="57">
        <f>IF(AND(D155="",D156=""),F182*G182,F182*E182)</f>
        <v>0</v>
      </c>
    </row>
    <row r="183" spans="1:8" ht="11.25" customHeight="1">
      <c r="A183" s="33">
        <f>D155</f>
        <v>0</v>
      </c>
      <c r="B183" s="33">
        <f>D156</f>
        <v>0</v>
      </c>
      <c r="C183" s="126"/>
      <c r="D183" s="97"/>
      <c r="E183" s="25"/>
      <c r="F183" s="25"/>
      <c r="G183" s="56">
        <f t="shared" si="3"/>
        <v>0</v>
      </c>
      <c r="H183" s="57">
        <f>IF(AND(D155="",D156=""),F183*G183,F183*E183)</f>
        <v>0</v>
      </c>
    </row>
    <row r="184" spans="1:8" ht="11.25" customHeight="1">
      <c r="A184" s="33">
        <f>D155</f>
        <v>0</v>
      </c>
      <c r="B184" s="33">
        <f>D156</f>
        <v>0</v>
      </c>
      <c r="C184" s="126"/>
      <c r="D184" s="97"/>
      <c r="E184" s="25"/>
      <c r="F184" s="25"/>
      <c r="G184" s="56">
        <f t="shared" si="3"/>
        <v>0</v>
      </c>
      <c r="H184" s="57">
        <f>IF(AND(D155="",D156=""),F184*G184,F184*E184)</f>
        <v>0</v>
      </c>
    </row>
    <row r="185" spans="1:8" ht="11.25" customHeight="1">
      <c r="A185" s="33">
        <f>D155</f>
        <v>0</v>
      </c>
      <c r="B185" s="33">
        <f>D156</f>
        <v>0</v>
      </c>
      <c r="C185" s="126"/>
      <c r="D185" s="97"/>
      <c r="E185" s="25"/>
      <c r="F185" s="25"/>
      <c r="G185" s="56">
        <f t="shared" si="3"/>
        <v>0</v>
      </c>
      <c r="H185" s="57">
        <f>IF(AND(D155="",D156=""),F185*G185,F185*E185)</f>
        <v>0</v>
      </c>
    </row>
    <row r="186" spans="1:8" ht="11.25" customHeight="1">
      <c r="A186" s="33">
        <f>D155</f>
        <v>0</v>
      </c>
      <c r="B186" s="33">
        <f>D156</f>
        <v>0</v>
      </c>
      <c r="C186" s="126"/>
      <c r="D186" s="97"/>
      <c r="E186" s="25"/>
      <c r="F186" s="25"/>
      <c r="G186" s="56">
        <f t="shared" si="3"/>
        <v>0</v>
      </c>
      <c r="H186" s="57">
        <f>IF(AND(D155="",D156=""),F186*G186,F186*E186)</f>
        <v>0</v>
      </c>
    </row>
    <row r="187" spans="1:8" ht="11.25" customHeight="1">
      <c r="A187" s="33">
        <f>D155</f>
        <v>0</v>
      </c>
      <c r="B187" s="33">
        <f>D156</f>
        <v>0</v>
      </c>
      <c r="C187" s="126"/>
      <c r="D187" s="97"/>
      <c r="E187" s="25"/>
      <c r="F187" s="25"/>
      <c r="G187" s="56">
        <f t="shared" si="3"/>
        <v>0</v>
      </c>
      <c r="H187" s="57">
        <f>IF(AND(D155="",D156=""),F187*G187,F187*E187)</f>
        <v>0</v>
      </c>
    </row>
    <row r="188" spans="1:8" ht="11.25" customHeight="1">
      <c r="A188" s="33">
        <f>D155</f>
        <v>0</v>
      </c>
      <c r="B188" s="33">
        <f>D156</f>
        <v>0</v>
      </c>
      <c r="C188" s="126"/>
      <c r="D188" s="97"/>
      <c r="E188" s="25"/>
      <c r="F188" s="25"/>
      <c r="G188" s="56">
        <f t="shared" si="3"/>
        <v>0</v>
      </c>
      <c r="H188" s="57">
        <f>IF(AND(D155="",D156=""),F188*G188,F188*E188)</f>
        <v>0</v>
      </c>
    </row>
    <row r="189" spans="1:8" ht="11.25" customHeight="1">
      <c r="A189" s="33">
        <f>D155</f>
        <v>0</v>
      </c>
      <c r="B189" s="33">
        <f>D156</f>
        <v>0</v>
      </c>
      <c r="C189" s="126"/>
      <c r="D189" s="97"/>
      <c r="E189" s="25"/>
      <c r="F189" s="25"/>
      <c r="G189" s="56">
        <f t="shared" si="3"/>
        <v>0</v>
      </c>
      <c r="H189" s="57">
        <f>IF(AND(D155="",D156=""),F189*G189,F189*E189)</f>
        <v>0</v>
      </c>
    </row>
    <row r="190" spans="1:8" ht="11.25" customHeight="1">
      <c r="A190" s="33">
        <f>D155</f>
        <v>0</v>
      </c>
      <c r="B190" s="33">
        <f>D156</f>
        <v>0</v>
      </c>
      <c r="C190" s="126"/>
      <c r="D190" s="97"/>
      <c r="E190" s="25"/>
      <c r="F190" s="25"/>
      <c r="G190" s="56">
        <f t="shared" si="3"/>
        <v>0</v>
      </c>
      <c r="H190" s="57">
        <f>IF(AND(D155="",D156=""),F190*G190,F190*E190)</f>
        <v>0</v>
      </c>
    </row>
    <row r="191" spans="1:8" ht="11.25" customHeight="1">
      <c r="A191" s="33">
        <f>D155</f>
        <v>0</v>
      </c>
      <c r="B191" s="33">
        <f>D156</f>
        <v>0</v>
      </c>
      <c r="C191" s="126"/>
      <c r="D191" s="97"/>
      <c r="E191" s="25"/>
      <c r="F191" s="25"/>
      <c r="G191" s="56">
        <f t="shared" si="3"/>
        <v>0</v>
      </c>
      <c r="H191" s="57">
        <f>IF(AND(D155="",D156=""),F191*G191,F191*E191)</f>
        <v>0</v>
      </c>
    </row>
    <row r="192" spans="1:8" ht="11.25" customHeight="1">
      <c r="A192" s="33">
        <f>D155</f>
        <v>0</v>
      </c>
      <c r="B192" s="33">
        <f>D156</f>
        <v>0</v>
      </c>
      <c r="C192" s="126"/>
      <c r="D192" s="97"/>
      <c r="E192" s="25"/>
      <c r="F192" s="25"/>
      <c r="G192" s="56">
        <f t="shared" si="3"/>
        <v>0</v>
      </c>
      <c r="H192" s="57">
        <f>IF(AND(D155="",D156=""),F192*G192,F192*E192)</f>
        <v>0</v>
      </c>
    </row>
    <row r="193" spans="1:8" ht="11.25" customHeight="1">
      <c r="A193" s="33">
        <f>D155</f>
        <v>0</v>
      </c>
      <c r="B193" s="33">
        <f>D156</f>
        <v>0</v>
      </c>
      <c r="C193" s="126"/>
      <c r="D193" s="97"/>
      <c r="E193" s="25"/>
      <c r="F193" s="25"/>
      <c r="G193" s="56">
        <f t="shared" si="3"/>
        <v>0</v>
      </c>
      <c r="H193" s="57">
        <f>IF(AND(D155="",D156=""),F193*G193,F193*E193)</f>
        <v>0</v>
      </c>
    </row>
    <row r="194" spans="1:8" ht="11.25" customHeight="1">
      <c r="A194" s="33">
        <f>D155</f>
        <v>0</v>
      </c>
      <c r="B194" s="33">
        <f>D156</f>
        <v>0</v>
      </c>
      <c r="C194" s="126"/>
      <c r="D194" s="97"/>
      <c r="E194" s="25"/>
      <c r="F194" s="25"/>
      <c r="G194" s="56">
        <f t="shared" si="3"/>
        <v>0</v>
      </c>
      <c r="H194" s="57">
        <f>IF(AND(D155="",D156=""),F194*G194,F194*E194)</f>
        <v>0</v>
      </c>
    </row>
    <row r="195" spans="1:8" ht="11.25" customHeight="1">
      <c r="A195" s="33">
        <f>D155</f>
        <v>0</v>
      </c>
      <c r="B195" s="33">
        <f>D156</f>
        <v>0</v>
      </c>
      <c r="C195" s="126"/>
      <c r="D195" s="97"/>
      <c r="E195" s="25"/>
      <c r="F195" s="25"/>
      <c r="G195" s="56">
        <f t="shared" si="3"/>
        <v>0</v>
      </c>
      <c r="H195" s="57">
        <f>IF(AND(D155="",D156=""),F195*G195,F195*E195)</f>
        <v>0</v>
      </c>
    </row>
    <row r="196" spans="1:8" ht="11.25" customHeight="1">
      <c r="A196" s="33">
        <f>D155</f>
        <v>0</v>
      </c>
      <c r="B196" s="33">
        <f>D156</f>
        <v>0</v>
      </c>
      <c r="C196" s="126"/>
      <c r="D196" s="97"/>
      <c r="E196" s="25"/>
      <c r="F196" s="25"/>
      <c r="G196" s="56">
        <f aca="true" t="shared" si="4" ref="G196:G227">IF(A196=B196,0,ABS((F196-B196))/(ABS(A196-B196))*E196)</f>
        <v>0</v>
      </c>
      <c r="H196" s="57">
        <f>IF(AND(D155="",D156=""),F196*G196,F196*E196)</f>
        <v>0</v>
      </c>
    </row>
    <row r="197" spans="1:8" ht="11.25" customHeight="1">
      <c r="A197" s="33">
        <f>D155</f>
        <v>0</v>
      </c>
      <c r="B197" s="33">
        <f>D156</f>
        <v>0</v>
      </c>
      <c r="C197" s="126"/>
      <c r="D197" s="97"/>
      <c r="E197" s="25"/>
      <c r="F197" s="25"/>
      <c r="G197" s="56">
        <f t="shared" si="4"/>
        <v>0</v>
      </c>
      <c r="H197" s="57">
        <f>IF(AND(D155="",D156=""),F197*G197,F197*E197)</f>
        <v>0</v>
      </c>
    </row>
    <row r="198" spans="1:8" ht="11.25" customHeight="1">
      <c r="A198" s="33">
        <f>D155</f>
        <v>0</v>
      </c>
      <c r="B198" s="33">
        <f>D156</f>
        <v>0</v>
      </c>
      <c r="C198" s="126"/>
      <c r="D198" s="97"/>
      <c r="E198" s="25"/>
      <c r="F198" s="25"/>
      <c r="G198" s="56">
        <f t="shared" si="4"/>
        <v>0</v>
      </c>
      <c r="H198" s="57">
        <f>IF(AND(D155="",D156=""),F198*G198,F198*E198)</f>
        <v>0</v>
      </c>
    </row>
    <row r="199" spans="1:8" ht="11.25" customHeight="1">
      <c r="A199" s="33">
        <f>D155</f>
        <v>0</v>
      </c>
      <c r="B199" s="33">
        <f>D156</f>
        <v>0</v>
      </c>
      <c r="C199" s="126"/>
      <c r="D199" s="97"/>
      <c r="E199" s="25"/>
      <c r="F199" s="25"/>
      <c r="G199" s="56">
        <f t="shared" si="4"/>
        <v>0</v>
      </c>
      <c r="H199" s="57">
        <f>IF(AND(D155="",D156=""),F199*G199,F199*E199)</f>
        <v>0</v>
      </c>
    </row>
    <row r="200" spans="1:8" ht="11.25" customHeight="1">
      <c r="A200" s="33">
        <f>D155</f>
        <v>0</v>
      </c>
      <c r="B200" s="33">
        <f>D156</f>
        <v>0</v>
      </c>
      <c r="C200" s="126"/>
      <c r="D200" s="97"/>
      <c r="E200" s="25"/>
      <c r="F200" s="25"/>
      <c r="G200" s="56">
        <f t="shared" si="4"/>
        <v>0</v>
      </c>
      <c r="H200" s="57">
        <f>IF(AND(D155="",D156=""),F200*G200,F200*E200)</f>
        <v>0</v>
      </c>
    </row>
    <row r="201" spans="1:8" ht="11.25" customHeight="1">
      <c r="A201" s="33">
        <f>D155</f>
        <v>0</v>
      </c>
      <c r="B201" s="33">
        <f>D156</f>
        <v>0</v>
      </c>
      <c r="C201" s="126"/>
      <c r="D201" s="97"/>
      <c r="E201" s="25"/>
      <c r="F201" s="25"/>
      <c r="G201" s="56">
        <f t="shared" si="4"/>
        <v>0</v>
      </c>
      <c r="H201" s="57">
        <f>IF(AND(D155="",D156=""),F201*G201,F201*E201)</f>
        <v>0</v>
      </c>
    </row>
    <row r="202" spans="1:8" ht="11.25" customHeight="1">
      <c r="A202" s="33">
        <f>D155</f>
        <v>0</v>
      </c>
      <c r="B202" s="33">
        <f>D156</f>
        <v>0</v>
      </c>
      <c r="C202" s="126"/>
      <c r="D202" s="97"/>
      <c r="E202" s="25"/>
      <c r="F202" s="25"/>
      <c r="G202" s="56">
        <f t="shared" si="4"/>
        <v>0</v>
      </c>
      <c r="H202" s="57">
        <f>IF(AND(D155="",D156=""),F202*G202,F202*E202)</f>
        <v>0</v>
      </c>
    </row>
    <row r="203" spans="1:8" ht="11.25" customHeight="1">
      <c r="A203" s="33">
        <f>D155</f>
        <v>0</v>
      </c>
      <c r="B203" s="33">
        <f>D156</f>
        <v>0</v>
      </c>
      <c r="C203" s="126"/>
      <c r="D203" s="97"/>
      <c r="E203" s="25"/>
      <c r="F203" s="25"/>
      <c r="G203" s="56">
        <f t="shared" si="4"/>
        <v>0</v>
      </c>
      <c r="H203" s="57">
        <f>IF(AND(D155="",D156=""),F203*G203,F203*E203)</f>
        <v>0</v>
      </c>
    </row>
    <row r="204" spans="1:8" ht="11.25" customHeight="1">
      <c r="A204" s="33">
        <f>D155</f>
        <v>0</v>
      </c>
      <c r="B204" s="33">
        <f>D156</f>
        <v>0</v>
      </c>
      <c r="C204" s="126"/>
      <c r="D204" s="97"/>
      <c r="E204" s="25"/>
      <c r="F204" s="25"/>
      <c r="G204" s="56">
        <f t="shared" si="4"/>
        <v>0</v>
      </c>
      <c r="H204" s="57">
        <f>IF(AND(D155="",D156=""),F204*G204,F204*E204)</f>
        <v>0</v>
      </c>
    </row>
    <row r="205" spans="1:8" ht="11.25" customHeight="1">
      <c r="A205" s="33">
        <f>D155</f>
        <v>0</v>
      </c>
      <c r="B205" s="33">
        <f>D156</f>
        <v>0</v>
      </c>
      <c r="C205" s="126"/>
      <c r="D205" s="97"/>
      <c r="E205" s="25"/>
      <c r="F205" s="25"/>
      <c r="G205" s="56">
        <f t="shared" si="4"/>
        <v>0</v>
      </c>
      <c r="H205" s="57">
        <f>IF(AND(D155="",D156=""),F205*G205,F205*E205)</f>
        <v>0</v>
      </c>
    </row>
    <row r="206" spans="1:8" ht="11.25" customHeight="1">
      <c r="A206" s="33">
        <f>D155</f>
        <v>0</v>
      </c>
      <c r="B206" s="33">
        <f>D156</f>
        <v>0</v>
      </c>
      <c r="C206" s="126"/>
      <c r="D206" s="97"/>
      <c r="E206" s="25"/>
      <c r="F206" s="25"/>
      <c r="G206" s="56">
        <f t="shared" si="4"/>
        <v>0</v>
      </c>
      <c r="H206" s="57">
        <f>IF(AND(D155="",D156=""),F206*G206,F206*E206)</f>
        <v>0</v>
      </c>
    </row>
    <row r="207" spans="1:8" ht="11.25" customHeight="1">
      <c r="A207" s="33">
        <f>D159</f>
        <v>0</v>
      </c>
      <c r="B207" s="33">
        <f>D160</f>
        <v>0</v>
      </c>
      <c r="C207" s="126"/>
      <c r="D207" s="97"/>
      <c r="E207" s="25"/>
      <c r="F207" s="25"/>
      <c r="G207" s="56">
        <f>IF(A207=B207,0,ABS((F207-B207))/(ABS(A207-B207))*E207)</f>
        <v>0</v>
      </c>
      <c r="H207" s="57">
        <f>IF(AND(D159="",D160=""),F207*G207,F207*E207)</f>
        <v>0</v>
      </c>
    </row>
    <row r="208" spans="1:8" ht="11.25" customHeight="1">
      <c r="A208" s="33">
        <f>D159</f>
        <v>0</v>
      </c>
      <c r="B208" s="33">
        <f>D160</f>
        <v>0</v>
      </c>
      <c r="C208" s="126"/>
      <c r="D208" s="97"/>
      <c r="E208" s="25"/>
      <c r="F208" s="25"/>
      <c r="G208" s="56">
        <f>IF(A208=B208,0,ABS((F208-B208))/(ABS(A208-B208))*E208)</f>
        <v>0</v>
      </c>
      <c r="H208" s="57">
        <f>IF(AND(D159="",D160=""),F208*G208,F208*E208)</f>
        <v>0</v>
      </c>
    </row>
    <row r="209" spans="1:8" ht="11.25" customHeight="1">
      <c r="A209" s="33">
        <f>D159</f>
        <v>0</v>
      </c>
      <c r="B209" s="33">
        <f>D160</f>
        <v>0</v>
      </c>
      <c r="C209" s="126"/>
      <c r="D209" s="97"/>
      <c r="E209" s="25"/>
      <c r="F209" s="25"/>
      <c r="G209" s="56">
        <f>IF(A209=B209,0,ABS((F209-B209))/(ABS(A209-B209))*E209)</f>
        <v>0</v>
      </c>
      <c r="H209" s="57">
        <f>IF(AND(D159="",D160=""),F209*G209,F209*E209)</f>
        <v>0</v>
      </c>
    </row>
    <row r="210" spans="1:8" ht="11.25" customHeight="1">
      <c r="A210" s="33">
        <f>D159</f>
        <v>0</v>
      </c>
      <c r="B210" s="33">
        <f>D160</f>
        <v>0</v>
      </c>
      <c r="C210" s="126"/>
      <c r="D210" s="97"/>
      <c r="E210" s="25"/>
      <c r="F210" s="25"/>
      <c r="G210" s="56">
        <f>IF(A210=B210,0,ABS((F210-B210))/(ABS(A210-B210))*E210)</f>
        <v>0</v>
      </c>
      <c r="H210" s="57">
        <f>IF(AND(D159="",D160=""),F210*G210,F210*E210)</f>
        <v>0</v>
      </c>
    </row>
    <row r="211" spans="1:8" ht="11.25" customHeight="1">
      <c r="A211" s="33">
        <f>D155</f>
        <v>0</v>
      </c>
      <c r="B211" s="33">
        <f>D156</f>
        <v>0</v>
      </c>
      <c r="C211" s="126"/>
      <c r="D211" s="97"/>
      <c r="E211" s="25"/>
      <c r="F211" s="25"/>
      <c r="G211" s="56">
        <f t="shared" si="4"/>
        <v>0</v>
      </c>
      <c r="H211" s="57">
        <f>IF(AND(D155="",D156=""),F211*G211,F211*E211)</f>
        <v>0</v>
      </c>
    </row>
    <row r="212" spans="1:8" ht="11.25" customHeight="1">
      <c r="A212" s="33">
        <f>D155</f>
        <v>0</v>
      </c>
      <c r="B212" s="33">
        <f>D156</f>
        <v>0</v>
      </c>
      <c r="C212" s="126"/>
      <c r="D212" s="97"/>
      <c r="E212" s="25"/>
      <c r="F212" s="25"/>
      <c r="G212" s="56">
        <f t="shared" si="4"/>
        <v>0</v>
      </c>
      <c r="H212" s="57">
        <f>IF(AND(D155="",D156=""),F212*G212,F212*E212)</f>
        <v>0</v>
      </c>
    </row>
    <row r="213" spans="1:8" ht="11.25" customHeight="1">
      <c r="A213" s="33">
        <f>D155</f>
        <v>0</v>
      </c>
      <c r="B213" s="33">
        <f>D156</f>
        <v>0</v>
      </c>
      <c r="C213" s="126"/>
      <c r="D213" s="97"/>
      <c r="E213" s="25"/>
      <c r="F213" s="25"/>
      <c r="G213" s="56">
        <f t="shared" si="4"/>
        <v>0</v>
      </c>
      <c r="H213" s="57">
        <f>IF(AND(D155="",D156=""),F213*G213,F213*E213)</f>
        <v>0</v>
      </c>
    </row>
    <row r="214" spans="1:8" ht="11.25" customHeight="1">
      <c r="A214" s="33">
        <f>D155</f>
        <v>0</v>
      </c>
      <c r="B214" s="33">
        <f>D156</f>
        <v>0</v>
      </c>
      <c r="C214" s="126"/>
      <c r="D214" s="97"/>
      <c r="E214" s="25"/>
      <c r="F214" s="25"/>
      <c r="G214" s="56">
        <f t="shared" si="4"/>
        <v>0</v>
      </c>
      <c r="H214" s="57">
        <f>IF(AND(D155="",D156=""),F214*G214,F214*E214)</f>
        <v>0</v>
      </c>
    </row>
    <row r="215" spans="1:8" ht="11.25" customHeight="1">
      <c r="A215" s="33">
        <f>D155</f>
        <v>0</v>
      </c>
      <c r="B215" s="33">
        <f>D156</f>
        <v>0</v>
      </c>
      <c r="C215" s="126"/>
      <c r="D215" s="97"/>
      <c r="E215" s="25"/>
      <c r="F215" s="25"/>
      <c r="G215" s="56">
        <f t="shared" si="4"/>
        <v>0</v>
      </c>
      <c r="H215" s="57">
        <f>IF(AND(D155="",D156=""),F215*G215,F215*E215)</f>
        <v>0</v>
      </c>
    </row>
    <row r="216" spans="1:8" ht="11.25" customHeight="1">
      <c r="A216" s="33">
        <f>D155</f>
        <v>0</v>
      </c>
      <c r="B216" s="33">
        <f>D156</f>
        <v>0</v>
      </c>
      <c r="C216" s="126"/>
      <c r="D216" s="97"/>
      <c r="E216" s="25"/>
      <c r="F216" s="25"/>
      <c r="G216" s="56">
        <f t="shared" si="4"/>
        <v>0</v>
      </c>
      <c r="H216" s="57">
        <f>IF(AND(D155="",D156=""),F216*G216,F216*E216)</f>
        <v>0</v>
      </c>
    </row>
    <row r="217" spans="1:8" ht="11.25" customHeight="1">
      <c r="A217" s="33">
        <f>D155</f>
        <v>0</v>
      </c>
      <c r="B217" s="33">
        <f>D156</f>
        <v>0</v>
      </c>
      <c r="C217" s="126"/>
      <c r="D217" s="97"/>
      <c r="E217" s="25"/>
      <c r="F217" s="25"/>
      <c r="G217" s="56">
        <f t="shared" si="4"/>
        <v>0</v>
      </c>
      <c r="H217" s="57">
        <f>IF(AND(D155="",D156=""),F217*G217,F217*E217)</f>
        <v>0</v>
      </c>
    </row>
    <row r="218" spans="1:8" ht="11.25" customHeight="1">
      <c r="A218" s="33">
        <f>D155</f>
        <v>0</v>
      </c>
      <c r="B218" s="33">
        <f>D156</f>
        <v>0</v>
      </c>
      <c r="C218" s="126"/>
      <c r="D218" s="97"/>
      <c r="E218" s="25"/>
      <c r="F218" s="25"/>
      <c r="G218" s="56">
        <f t="shared" si="4"/>
        <v>0</v>
      </c>
      <c r="H218" s="57">
        <f>IF(AND(D155="",D156=""),F218*G218,F218*E218)</f>
        <v>0</v>
      </c>
    </row>
    <row r="219" spans="1:8" ht="11.25" customHeight="1">
      <c r="A219" s="33">
        <f>D155</f>
        <v>0</v>
      </c>
      <c r="B219" s="33">
        <f>D156</f>
        <v>0</v>
      </c>
      <c r="C219" s="126"/>
      <c r="D219" s="97"/>
      <c r="E219" s="25"/>
      <c r="F219" s="25"/>
      <c r="G219" s="56">
        <f t="shared" si="4"/>
        <v>0</v>
      </c>
      <c r="H219" s="57">
        <f>IF(AND(D155="",D156=""),F219*G219,F219*E219)</f>
        <v>0</v>
      </c>
    </row>
    <row r="220" spans="1:8" ht="11.25" customHeight="1">
      <c r="A220" s="33">
        <f>D155</f>
        <v>0</v>
      </c>
      <c r="B220" s="33">
        <f>D156</f>
        <v>0</v>
      </c>
      <c r="C220" s="126"/>
      <c r="D220" s="97"/>
      <c r="E220" s="25"/>
      <c r="F220" s="25"/>
      <c r="G220" s="56">
        <f t="shared" si="4"/>
        <v>0</v>
      </c>
      <c r="H220" s="57">
        <f>IF(AND(D155="",D156=""),F220*G220,F220*E220)</f>
        <v>0</v>
      </c>
    </row>
    <row r="221" spans="1:8" ht="11.25" customHeight="1">
      <c r="A221" s="33">
        <f>D155</f>
        <v>0</v>
      </c>
      <c r="B221" s="33">
        <f>D156</f>
        <v>0</v>
      </c>
      <c r="C221" s="126"/>
      <c r="D221" s="97"/>
      <c r="E221" s="25"/>
      <c r="F221" s="25"/>
      <c r="G221" s="56">
        <f t="shared" si="4"/>
        <v>0</v>
      </c>
      <c r="H221" s="57">
        <f>IF(AND(D155="",D156=""),F221*G221,F221*E221)</f>
        <v>0</v>
      </c>
    </row>
    <row r="222" spans="1:8" ht="11.25" customHeight="1">
      <c r="A222" s="33">
        <f>D155</f>
        <v>0</v>
      </c>
      <c r="B222" s="33">
        <f>D156</f>
        <v>0</v>
      </c>
      <c r="C222" s="126"/>
      <c r="D222" s="97"/>
      <c r="E222" s="25"/>
      <c r="F222" s="25"/>
      <c r="G222" s="56">
        <f t="shared" si="4"/>
        <v>0</v>
      </c>
      <c r="H222" s="57">
        <f>IF(AND(D155="",D156=""),F222*G222,F222*E222)</f>
        <v>0</v>
      </c>
    </row>
    <row r="223" spans="1:8" ht="11.25" customHeight="1">
      <c r="A223" s="33">
        <f>D155</f>
        <v>0</v>
      </c>
      <c r="B223" s="33">
        <f>D156</f>
        <v>0</v>
      </c>
      <c r="C223" s="126"/>
      <c r="D223" s="97"/>
      <c r="E223" s="25"/>
      <c r="F223" s="25"/>
      <c r="G223" s="56">
        <f t="shared" si="4"/>
        <v>0</v>
      </c>
      <c r="H223" s="57">
        <f>IF(AND(D155="",D156=""),F223*G223,F223*E223)</f>
        <v>0</v>
      </c>
    </row>
    <row r="224" spans="1:8" ht="11.25" customHeight="1">
      <c r="A224" s="33">
        <f>D155</f>
        <v>0</v>
      </c>
      <c r="B224" s="33">
        <f>D156</f>
        <v>0</v>
      </c>
      <c r="C224" s="126"/>
      <c r="D224" s="97"/>
      <c r="E224" s="25"/>
      <c r="F224" s="25"/>
      <c r="G224" s="56">
        <f t="shared" si="4"/>
        <v>0</v>
      </c>
      <c r="H224" s="57">
        <f>IF(AND(D155="",D156=""),F224*G224,F224*E224)</f>
        <v>0</v>
      </c>
    </row>
    <row r="225" spans="1:8" ht="11.25" customHeight="1">
      <c r="A225" s="33">
        <f>D155</f>
        <v>0</v>
      </c>
      <c r="B225" s="33">
        <f>D156</f>
        <v>0</v>
      </c>
      <c r="C225" s="126"/>
      <c r="D225" s="97"/>
      <c r="E225" s="25"/>
      <c r="F225" s="25"/>
      <c r="G225" s="56">
        <f t="shared" si="4"/>
        <v>0</v>
      </c>
      <c r="H225" s="57">
        <f>IF(AND(D155="",D156=""),F225*G225,F225*E225)</f>
        <v>0</v>
      </c>
    </row>
    <row r="226" spans="1:8" ht="11.25" customHeight="1">
      <c r="A226" s="33">
        <f>D155</f>
        <v>0</v>
      </c>
      <c r="B226" s="33">
        <f>D156</f>
        <v>0</v>
      </c>
      <c r="C226" s="126"/>
      <c r="D226" s="97"/>
      <c r="E226" s="25"/>
      <c r="F226" s="25"/>
      <c r="G226" s="56">
        <f t="shared" si="4"/>
        <v>0</v>
      </c>
      <c r="H226" s="57">
        <f>IF(AND(D155="",D156=""),F226*G226,F226*E226)</f>
        <v>0</v>
      </c>
    </row>
    <row r="227" spans="1:8" ht="11.25" customHeight="1">
      <c r="A227" s="33">
        <f>D155</f>
        <v>0</v>
      </c>
      <c r="B227" s="33">
        <f>D156</f>
        <v>0</v>
      </c>
      <c r="C227" s="126"/>
      <c r="D227" s="97"/>
      <c r="E227" s="25"/>
      <c r="F227" s="25"/>
      <c r="G227" s="56">
        <f t="shared" si="4"/>
        <v>0</v>
      </c>
      <c r="H227" s="57">
        <f>IF(AND(D155="",D156=""),F227*G227,F227*E227)</f>
        <v>0</v>
      </c>
    </row>
    <row r="228" spans="1:8" ht="11.25" customHeight="1">
      <c r="A228" s="26"/>
      <c r="B228" s="26"/>
      <c r="C228" s="180" t="s">
        <v>8</v>
      </c>
      <c r="D228" s="158"/>
      <c r="E228" s="27">
        <f>SUM(E163:E227)</f>
        <v>0</v>
      </c>
      <c r="F228" s="27"/>
      <c r="G228" s="56">
        <f>SUM(G163:G227)</f>
        <v>0</v>
      </c>
      <c r="H228" s="57">
        <f>SUM(H163:H227)</f>
        <v>0</v>
      </c>
    </row>
    <row r="229" spans="1:8" ht="9.75" customHeight="1">
      <c r="A229" s="26"/>
      <c r="B229" s="26"/>
      <c r="C229" s="63"/>
      <c r="D229" s="64"/>
      <c r="E229" s="65"/>
      <c r="F229" s="65"/>
      <c r="G229" s="66"/>
      <c r="H229" s="66"/>
    </row>
    <row r="230" spans="1:8" s="2" customFormat="1" ht="27" customHeight="1">
      <c r="A230" s="181">
        <f>IF(C23="","",IF(E228&lt;C22*0.95,"Sie haben die 2/3-Grenze unterschritten!                                           You deceeded the 2/3-rule!",IF(E228&gt;C22*1.05,"Sie haben die 2/3-Grenze überschritten!                         You exceeded the 2/3-rule!","")))</f>
      </c>
      <c r="B230" s="181"/>
      <c r="C230" s="181">
        <f>IF(C23="","",IF(E228&lt;C22*0.95,"Mindestens fehlende Credits:                                          At least missing Credits:",IF(E228&gt;C22*1.05,"Überschüssige Credits:                          Wasted Credits:","")))</f>
      </c>
      <c r="D230" s="182"/>
      <c r="E230" s="61">
        <f>IF(C23="","",IF(E228&lt;C22*0.95,ROUNDUP(((C22*0.95)-E228),0),IF(E228&gt;C22*1.05,ROUNDUP((E228-(C22*1.05)),0),"")))</f>
      </c>
      <c r="F230" s="61">
        <f>IF(C23="","",IF(OR(E228&lt;C22*0.95,E228&gt;C22*1.05),"=",""))</f>
      </c>
      <c r="G230" s="62">
        <f>IF(C23="","",IF(E230="","",E230*C23))</f>
      </c>
      <c r="H230" s="67">
        <f>IF(C23="","",IF(OR(E228&lt;C22*0.95,E228&gt;C22*1.05),"ECTS",""))</f>
      </c>
    </row>
    <row r="231" spans="1:8" s="2" customFormat="1" ht="9.75" customHeight="1">
      <c r="A231" s="54"/>
      <c r="B231" s="54"/>
      <c r="C231" s="54"/>
      <c r="F231" s="60"/>
      <c r="G231" s="59"/>
      <c r="H231" s="59"/>
    </row>
    <row r="232" spans="1:8" ht="42.75" customHeight="1">
      <c r="A232" s="140" t="s">
        <v>52</v>
      </c>
      <c r="B232" s="141"/>
      <c r="C232" s="55">
        <f>IF(C23="","",SUMIF(F163:F227,"&lt;&gt;0",E163:E227))</f>
      </c>
      <c r="D232" s="140" t="s">
        <v>49</v>
      </c>
      <c r="E232" s="141"/>
      <c r="F232" s="143">
        <f>IF(OR(C23="",C232=0),"",IF(OR(D155="",D156=""),40+C233/C232*60,C233/C232))</f>
      </c>
      <c r="G232" s="144"/>
      <c r="H232" s="34" t="str">
        <f>IF(OR(D155="",D156=""),"%","")</f>
        <v>%</v>
      </c>
    </row>
    <row r="233" spans="1:8" ht="53.25" customHeight="1">
      <c r="A233" s="140" t="s">
        <v>51</v>
      </c>
      <c r="B233" s="142"/>
      <c r="C233" s="58">
        <f>IF(C23="","",IF(AND(D155="",D156=""),G228,H228))</f>
      </c>
      <c r="D233" s="140" t="s">
        <v>50</v>
      </c>
      <c r="E233" s="141"/>
      <c r="F233" s="152">
        <f>IF(OR(C23="",F232=""),"",IF(OR(D155="",D156=""),TRUNC((1+3*(ABS(100-F232)/60)),1),TRUNC((1+3*(ABS(D155-F232)/ABS(D155-D156))),1)))</f>
      </c>
      <c r="G233" s="153"/>
      <c r="H233" s="35"/>
    </row>
    <row r="234" spans="1:8" ht="25.5" customHeight="1">
      <c r="A234" s="21"/>
      <c r="B234" s="22"/>
      <c r="C234" s="23"/>
      <c r="D234" s="21"/>
      <c r="E234" s="22"/>
      <c r="F234" s="24"/>
      <c r="G234" s="12"/>
      <c r="H234" s="12"/>
    </row>
    <row r="235" spans="1:8" ht="28.5" customHeight="1">
      <c r="A235" s="109" t="s">
        <v>43</v>
      </c>
      <c r="B235" s="109"/>
      <c r="C235" s="109"/>
      <c r="D235" s="109"/>
      <c r="E235" s="109"/>
      <c r="F235" s="109"/>
      <c r="G235" s="109"/>
      <c r="H235" s="109"/>
    </row>
    <row r="236" spans="1:8" ht="25.5" customHeight="1">
      <c r="A236" s="123" t="s">
        <v>4</v>
      </c>
      <c r="B236" s="123"/>
      <c r="C236" s="123"/>
      <c r="D236" s="154"/>
      <c r="E236" s="154"/>
      <c r="F236" s="154"/>
      <c r="G236" s="154"/>
      <c r="H236" s="154"/>
    </row>
    <row r="237" spans="1:8" ht="9" customHeight="1">
      <c r="A237" s="15"/>
      <c r="B237" s="15"/>
      <c r="C237" s="15"/>
      <c r="D237" s="13"/>
      <c r="E237" s="13"/>
      <c r="F237" s="13"/>
      <c r="G237" s="13"/>
      <c r="H237" s="13"/>
    </row>
    <row r="238" spans="1:8" ht="27" customHeight="1">
      <c r="A238" s="155" t="s">
        <v>67</v>
      </c>
      <c r="B238" s="155"/>
      <c r="C238" s="155"/>
      <c r="D238" s="154"/>
      <c r="E238" s="154"/>
      <c r="F238" s="154"/>
      <c r="G238" s="154"/>
      <c r="H238" s="154"/>
    </row>
    <row r="239" spans="1:8" ht="28.5" customHeight="1">
      <c r="A239" s="14"/>
      <c r="B239" s="14"/>
      <c r="C239" s="14"/>
      <c r="D239" s="14"/>
      <c r="E239" s="14"/>
      <c r="F239" s="14"/>
      <c r="G239" s="14"/>
      <c r="H239" s="13"/>
    </row>
    <row r="240" spans="1:8" ht="39.75" customHeight="1">
      <c r="A240" s="137" t="s">
        <v>42</v>
      </c>
      <c r="B240" s="138"/>
      <c r="C240" s="138"/>
      <c r="D240" s="139"/>
      <c r="E240" s="139"/>
      <c r="F240" s="139"/>
      <c r="G240" s="139"/>
      <c r="H240" s="139"/>
    </row>
    <row r="241" spans="1:8" ht="12.75">
      <c r="A241" s="12"/>
      <c r="B241" s="12"/>
      <c r="C241" s="12"/>
      <c r="D241" s="12"/>
      <c r="E241" s="12"/>
      <c r="F241" s="12"/>
      <c r="G241" s="12"/>
      <c r="H241" s="12"/>
    </row>
    <row r="242" spans="1:8" ht="12.75">
      <c r="A242" s="12"/>
      <c r="B242" s="12"/>
      <c r="C242" s="12"/>
      <c r="D242" s="12"/>
      <c r="E242" s="12"/>
      <c r="F242" s="12"/>
      <c r="G242" s="12"/>
      <c r="H242" s="12"/>
    </row>
    <row r="243" spans="1:8" ht="12.75">
      <c r="A243" s="12"/>
      <c r="B243" s="12"/>
      <c r="C243" s="12"/>
      <c r="D243" s="12"/>
      <c r="E243" s="12"/>
      <c r="F243" s="12"/>
      <c r="G243" s="12"/>
      <c r="H243" s="12"/>
    </row>
    <row r="244" spans="1:8" ht="12.75">
      <c r="A244" s="12"/>
      <c r="B244" s="12"/>
      <c r="C244" s="12"/>
      <c r="D244" s="12"/>
      <c r="E244" s="12"/>
      <c r="F244" s="12"/>
      <c r="G244" s="12"/>
      <c r="H244" s="12"/>
    </row>
  </sheetData>
  <sheetProtection/>
  <mergeCells count="202">
    <mergeCell ref="C209:D209"/>
    <mergeCell ref="C210:D210"/>
    <mergeCell ref="C226:D226"/>
    <mergeCell ref="C223:D223"/>
    <mergeCell ref="C190:D190"/>
    <mergeCell ref="C191:D191"/>
    <mergeCell ref="C206:D206"/>
    <mergeCell ref="C193:D193"/>
    <mergeCell ref="C224:D224"/>
    <mergeCell ref="C219:D219"/>
    <mergeCell ref="C207:D207"/>
    <mergeCell ref="C208:D208"/>
    <mergeCell ref="A230:B230"/>
    <mergeCell ref="C230:D230"/>
    <mergeCell ref="C213:D213"/>
    <mergeCell ref="C214:D214"/>
    <mergeCell ref="C215:D215"/>
    <mergeCell ref="C222:D222"/>
    <mergeCell ref="C221:D221"/>
    <mergeCell ref="C220:D220"/>
    <mergeCell ref="C198:D198"/>
    <mergeCell ref="C199:D199"/>
    <mergeCell ref="C204:D204"/>
    <mergeCell ref="C228:D228"/>
    <mergeCell ref="C216:D216"/>
    <mergeCell ref="A9:H9"/>
    <mergeCell ref="C202:D202"/>
    <mergeCell ref="C205:D205"/>
    <mergeCell ref="C197:D197"/>
    <mergeCell ref="C192:D192"/>
    <mergeCell ref="C184:D184"/>
    <mergeCell ref="C166:D166"/>
    <mergeCell ref="C170:D170"/>
    <mergeCell ref="A160:H160"/>
    <mergeCell ref="C172:D172"/>
    <mergeCell ref="C173:D173"/>
    <mergeCell ref="C183:D183"/>
    <mergeCell ref="C168:D168"/>
    <mergeCell ref="C195:D195"/>
    <mergeCell ref="B112:D112"/>
    <mergeCell ref="C189:D189"/>
    <mergeCell ref="C180:D180"/>
    <mergeCell ref="C179:D179"/>
    <mergeCell ref="C186:D186"/>
    <mergeCell ref="C188:D188"/>
    <mergeCell ref="A158:H158"/>
    <mergeCell ref="C185:D185"/>
    <mergeCell ref="C182:D182"/>
    <mergeCell ref="A151:H151"/>
    <mergeCell ref="B52:D52"/>
    <mergeCell ref="B68:D68"/>
    <mergeCell ref="B72:D72"/>
    <mergeCell ref="C169:D169"/>
    <mergeCell ref="B156:C156"/>
    <mergeCell ref="C162:D162"/>
    <mergeCell ref="B69:D69"/>
    <mergeCell ref="A149:H149"/>
    <mergeCell ref="C167:D167"/>
    <mergeCell ref="B53:D53"/>
    <mergeCell ref="B101:D101"/>
    <mergeCell ref="A14:B14"/>
    <mergeCell ref="B71:D71"/>
    <mergeCell ref="A67:A70"/>
    <mergeCell ref="A47:H47"/>
    <mergeCell ref="G67:G72"/>
    <mergeCell ref="G60:G66"/>
    <mergeCell ref="A41:H41"/>
    <mergeCell ref="A22:B22"/>
    <mergeCell ref="A12:B12"/>
    <mergeCell ref="C20:D20"/>
    <mergeCell ref="A15:B15"/>
    <mergeCell ref="A18:B18"/>
    <mergeCell ref="C21:F21"/>
    <mergeCell ref="D15:F15"/>
    <mergeCell ref="C14:F14"/>
    <mergeCell ref="A17:G17"/>
    <mergeCell ref="A11:B11"/>
    <mergeCell ref="B118:D118"/>
    <mergeCell ref="B89:D89"/>
    <mergeCell ref="A43:H43"/>
    <mergeCell ref="A87:H87"/>
    <mergeCell ref="A20:B20"/>
    <mergeCell ref="B63:D63"/>
    <mergeCell ref="A23:B23"/>
    <mergeCell ref="C18:F18"/>
    <mergeCell ref="A21:B21"/>
    <mergeCell ref="E20:F20"/>
    <mergeCell ref="B55:D55"/>
    <mergeCell ref="B51:D51"/>
    <mergeCell ref="C200:D200"/>
    <mergeCell ref="C181:D181"/>
    <mergeCell ref="B66:D66"/>
    <mergeCell ref="B49:D49"/>
    <mergeCell ref="B92:D92"/>
    <mergeCell ref="A153:H153"/>
    <mergeCell ref="A103:A105"/>
    <mergeCell ref="B113:D113"/>
    <mergeCell ref="C201:D201"/>
    <mergeCell ref="C217:D217"/>
    <mergeCell ref="C218:D218"/>
    <mergeCell ref="C211:D211"/>
    <mergeCell ref="B94:D94"/>
    <mergeCell ref="B114:D114"/>
    <mergeCell ref="B123:D123"/>
    <mergeCell ref="A146:H146"/>
    <mergeCell ref="C178:D178"/>
    <mergeCell ref="B111:D111"/>
    <mergeCell ref="C227:D227"/>
    <mergeCell ref="C225:D225"/>
    <mergeCell ref="B50:D50"/>
    <mergeCell ref="C203:D203"/>
    <mergeCell ref="B64:D64"/>
    <mergeCell ref="B91:D91"/>
    <mergeCell ref="B155:C155"/>
    <mergeCell ref="B90:D90"/>
    <mergeCell ref="B117:D117"/>
    <mergeCell ref="C175:D175"/>
    <mergeCell ref="C176:D176"/>
    <mergeCell ref="C174:D174"/>
    <mergeCell ref="F233:G233"/>
    <mergeCell ref="A236:H236"/>
    <mergeCell ref="A238:H238"/>
    <mergeCell ref="A235:H235"/>
    <mergeCell ref="C212:D212"/>
    <mergeCell ref="C177:D177"/>
    <mergeCell ref="C196:D196"/>
    <mergeCell ref="A3:H3"/>
    <mergeCell ref="G50:G54"/>
    <mergeCell ref="A60:A64"/>
    <mergeCell ref="A55:A57"/>
    <mergeCell ref="B122:D122"/>
    <mergeCell ref="B57:D57"/>
    <mergeCell ref="A4:H4"/>
    <mergeCell ref="F8:H8"/>
    <mergeCell ref="G20:H20"/>
    <mergeCell ref="G96:G102"/>
    <mergeCell ref="A240:H240"/>
    <mergeCell ref="D233:E233"/>
    <mergeCell ref="A232:B232"/>
    <mergeCell ref="A233:B233"/>
    <mergeCell ref="D232:E232"/>
    <mergeCell ref="F232:G232"/>
    <mergeCell ref="A2:H2"/>
    <mergeCell ref="A5:H5"/>
    <mergeCell ref="A7:H7"/>
    <mergeCell ref="C19:F19"/>
    <mergeCell ref="C23:F23"/>
    <mergeCell ref="C194:D194"/>
    <mergeCell ref="C171:D171"/>
    <mergeCell ref="C163:D163"/>
    <mergeCell ref="C164:D164"/>
    <mergeCell ref="C165:D165"/>
    <mergeCell ref="A147:H147"/>
    <mergeCell ref="B119:D119"/>
    <mergeCell ref="C187:D187"/>
    <mergeCell ref="B98:D98"/>
    <mergeCell ref="G108:G115"/>
    <mergeCell ref="B115:D115"/>
    <mergeCell ref="A96:A100"/>
    <mergeCell ref="B110:D110"/>
    <mergeCell ref="B109:D109"/>
    <mergeCell ref="B121:D121"/>
    <mergeCell ref="B120:D120"/>
    <mergeCell ref="G55:G59"/>
    <mergeCell ref="G90:G95"/>
    <mergeCell ref="A73:A77"/>
    <mergeCell ref="B73:D73"/>
    <mergeCell ref="B74:D74"/>
    <mergeCell ref="B76:D76"/>
    <mergeCell ref="B78:D78"/>
    <mergeCell ref="B67:D67"/>
    <mergeCell ref="G116:G122"/>
    <mergeCell ref="A90:A93"/>
    <mergeCell ref="B100:D100"/>
    <mergeCell ref="C11:F11"/>
    <mergeCell ref="C12:F12"/>
    <mergeCell ref="C13:F13"/>
    <mergeCell ref="A108:A113"/>
    <mergeCell ref="A50:A52"/>
    <mergeCell ref="A40:H40"/>
    <mergeCell ref="C22:F22"/>
    <mergeCell ref="A13:B13"/>
    <mergeCell ref="B104:D104"/>
    <mergeCell ref="B103:D103"/>
    <mergeCell ref="B97:D97"/>
    <mergeCell ref="B102:D102"/>
    <mergeCell ref="B80:D80"/>
    <mergeCell ref="B56:D56"/>
    <mergeCell ref="B59:D59"/>
    <mergeCell ref="B95:D95"/>
    <mergeCell ref="B99:D99"/>
    <mergeCell ref="B60:D60"/>
    <mergeCell ref="A116:A120"/>
    <mergeCell ref="G73:G79"/>
    <mergeCell ref="B116:D116"/>
    <mergeCell ref="B108:D108"/>
    <mergeCell ref="B96:D96"/>
    <mergeCell ref="B106:D106"/>
    <mergeCell ref="B105:D105"/>
    <mergeCell ref="G103:G107"/>
    <mergeCell ref="B93:D93"/>
    <mergeCell ref="B107:D107"/>
  </mergeCells>
  <hyperlinks>
    <hyperlink ref="A95" r:id="rId1" display="IN0001"/>
    <hyperlink ref="A115" r:id="rId2" display="IN0009"/>
    <hyperlink ref="A122" r:id="rId3" display="IN0010"/>
    <hyperlink ref="A54" r:id="rId4" display="IN0015"/>
    <hyperlink ref="A66" r:id="rId5" display="MA0901"/>
    <hyperlink ref="A59" r:id="rId6" display="MA0902"/>
    <hyperlink ref="A72" r:id="rId7" display="IN0018"/>
    <hyperlink ref="A102" r:id="rId8" display="IN0007"/>
    <hyperlink ref="A107" r:id="rId9" display="IN0008"/>
    <hyperlink ref="A79" r:id="rId10" display="MA2203"/>
  </hyperlinks>
  <printOptions/>
  <pageMargins left="0.25" right="0.25" top="0.984251969" bottom="0.984251969" header="0.3" footer="0.3"/>
  <pageSetup horizontalDpi="600" verticalDpi="600" orientation="portrait" paperSize="9" scale="97" r:id="rId13"/>
  <rowBreaks count="1" manualBreakCount="1">
    <brk id="39" max="255" man="1"/>
  </rowBreaks>
  <colBreaks count="1" manualBreakCount="1">
    <brk id="8" max="65535" man="1"/>
  </colBreaks>
  <legacyDrawing r:id="rId12"/>
  <oleObjects>
    <oleObject progId="Word.Document.12" shapeId="113255" r:id="rId11"/>
  </oleObjects>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heitzer</dc:creator>
  <cp:keywords/>
  <dc:description/>
  <cp:lastModifiedBy>Raphaela Andrews</cp:lastModifiedBy>
  <cp:lastPrinted>2021-09-08T06:51:32Z</cp:lastPrinted>
  <dcterms:created xsi:type="dcterms:W3CDTF">2013-08-16T09:36:20Z</dcterms:created>
  <dcterms:modified xsi:type="dcterms:W3CDTF">2023-09-15T08:20:38Z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